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showInkAnnotation="0" autoCompressPictures="0"/>
  <bookViews>
    <workbookView xWindow="0" yWindow="0" windowWidth="28800" windowHeight="16065" tabRatio="801" activeTab="7"/>
  </bookViews>
  <sheets>
    <sheet name="Overview" sheetId="6" r:id="rId1"/>
    <sheet name="Assumptions" sheetId="5" r:id="rId2"/>
    <sheet name="Sources " sheetId="2" r:id="rId3"/>
    <sheet name="Notes" sheetId="3" r:id="rId4"/>
    <sheet name="Calculations" sheetId="7" r:id="rId5"/>
    <sheet name="Output Nuclear" sheetId="1" r:id="rId6"/>
    <sheet name="Supporting variables" sheetId="8" r:id="rId7"/>
    <sheet name="Reading guide" sheetId="9" r:id="rId8"/>
  </sheets>
  <definedNames>
    <definedName name="exchange_rate_cec">'Supporting variables'!$C$4</definedName>
    <definedName name="exchange_rate_decc">'Supporting variables'!$C$8</definedName>
    <definedName name="Exchange_rate_dollar_euro_2011">'Supporting variables'!$C$9</definedName>
    <definedName name="exchange_rate_iea_2010">'Supporting variables'!$C$3</definedName>
    <definedName name="exchange_rate_iea_nea_2010">'Supporting variables'!$C$7</definedName>
    <definedName name="exchange_rate_mit_2009">'Supporting variables'!$C$6</definedName>
    <definedName name="full_capacity">'Supporting variables'!$C$12</definedName>
    <definedName name="full_load_hours_nuclear_III">'Supporting variables'!$C$16</definedName>
    <definedName name="hours_in_year">'Supporting variables'!$C$13</definedName>
    <definedName name="kW_to_MW">'Supporting variables'!$C$10</definedName>
    <definedName name="MW_to_GW">'Supporting variables'!$C$11</definedName>
    <definedName name="Nuclear_capacity">'Supporting variables'!$C$15</definedName>
    <definedName name="OLE_LINK1" localSheetId="0">Overview!$D$18</definedName>
  </definedNames>
  <calcPr calcId="125725"/>
</workbook>
</file>

<file path=xl/calcChain.xml><?xml version="1.0" encoding="utf-8"?>
<calcChain xmlns="http://schemas.openxmlformats.org/spreadsheetml/2006/main">
  <c r="E269" i="3"/>
  <c r="R26" i="6"/>
  <c r="Q26"/>
  <c r="F13" i="7"/>
  <c r="F41" s="1"/>
  <c r="R21" i="6" s="1"/>
  <c r="F22" i="7"/>
  <c r="L26"/>
  <c r="L25" s="1"/>
  <c r="L22" s="1"/>
  <c r="L18"/>
  <c r="L12"/>
  <c r="L13" s="1"/>
  <c r="E550" i="3"/>
  <c r="E551"/>
  <c r="E549"/>
  <c r="I27" i="7"/>
  <c r="I25" s="1"/>
  <c r="I22" s="1"/>
  <c r="H22" s="1"/>
  <c r="I17"/>
  <c r="I18"/>
  <c r="I16"/>
  <c r="I13"/>
  <c r="E270" i="3"/>
  <c r="C9" i="8"/>
  <c r="K29" i="7"/>
  <c r="E13"/>
  <c r="E14" s="1"/>
  <c r="E14" i="1"/>
  <c r="F47" i="7"/>
  <c r="R27" i="6" s="1"/>
  <c r="E47" i="7"/>
  <c r="Q27" i="6" s="1"/>
  <c r="F36" i="7"/>
  <c r="F45" s="1"/>
  <c r="R25" i="6" s="1"/>
  <c r="F23" i="1"/>
  <c r="L47" i="7"/>
  <c r="I47"/>
  <c r="H47" s="1"/>
  <c r="L38"/>
  <c r="L36" s="1"/>
  <c r="I35"/>
  <c r="E10"/>
  <c r="I9"/>
  <c r="L11"/>
  <c r="I11"/>
  <c r="E11" s="1"/>
  <c r="L8"/>
  <c r="L10" s="1"/>
  <c r="I8"/>
  <c r="C6" i="8"/>
  <c r="C5"/>
  <c r="C3"/>
  <c r="F25" i="1"/>
  <c r="F12"/>
  <c r="F22"/>
  <c r="F21"/>
  <c r="F17"/>
  <c r="F16"/>
  <c r="F15"/>
  <c r="E548" i="3"/>
  <c r="I10" i="7"/>
  <c r="F26" i="1"/>
  <c r="G18" i="7"/>
  <c r="F27" i="1"/>
  <c r="G16" i="7"/>
  <c r="E306" i="3"/>
  <c r="J16" i="7" s="1"/>
  <c r="E276" i="3"/>
  <c r="E271"/>
  <c r="I38" i="7" s="1"/>
  <c r="E267" i="3"/>
  <c r="E170"/>
  <c r="E155"/>
  <c r="E142"/>
  <c r="I33" i="7"/>
  <c r="F44" l="1"/>
  <c r="R24" i="6" s="1"/>
  <c r="I36" i="7"/>
  <c r="E36" s="1"/>
  <c r="E45" s="1"/>
  <c r="Q25" i="6" s="1"/>
  <c r="S25" s="1"/>
  <c r="I29" i="7"/>
  <c r="L14"/>
  <c r="I31"/>
  <c r="H31" s="1"/>
  <c r="F10" i="1"/>
  <c r="E31" i="7"/>
  <c r="E22"/>
  <c r="E41" s="1"/>
  <c r="F14"/>
  <c r="I14"/>
  <c r="I12"/>
  <c r="G47"/>
  <c r="F42"/>
  <c r="R22" i="6" s="1"/>
  <c r="F43" i="7"/>
  <c r="R23" i="6" s="1"/>
  <c r="F11" i="1"/>
  <c r="L45" i="7"/>
  <c r="I45"/>
  <c r="I44"/>
  <c r="L44"/>
  <c r="L29"/>
  <c r="E29" s="1"/>
  <c r="L41"/>
  <c r="I42"/>
  <c r="I41"/>
  <c r="H41" s="1"/>
  <c r="F20" i="1" l="1"/>
  <c r="H36" i="7"/>
  <c r="F40"/>
  <c r="R20" i="6" s="1"/>
  <c r="H45" i="7"/>
  <c r="G36"/>
  <c r="H44"/>
  <c r="L43"/>
  <c r="G45"/>
  <c r="G29"/>
  <c r="F18" i="1"/>
  <c r="F19"/>
  <c r="G31" i="7"/>
  <c r="E44"/>
  <c r="Q24" i="6" s="1"/>
  <c r="S24" s="1"/>
  <c r="I43" i="7"/>
  <c r="Q21" i="6"/>
  <c r="S21" s="1"/>
  <c r="G22" i="7"/>
  <c r="E42"/>
  <c r="Q22" i="6" s="1"/>
  <c r="S22" s="1"/>
  <c r="F14" i="1"/>
  <c r="L42" i="7"/>
  <c r="L40" s="1"/>
  <c r="H42" l="1"/>
  <c r="H43"/>
  <c r="G44"/>
  <c r="E43"/>
  <c r="Q23" i="6" s="1"/>
  <c r="S23" s="1"/>
  <c r="G42" i="7"/>
  <c r="E40"/>
  <c r="Q20" i="6" s="1"/>
  <c r="S20" s="1"/>
  <c r="G41" i="7"/>
  <c r="I40"/>
  <c r="H40" s="1"/>
  <c r="G40" l="1"/>
  <c r="G43"/>
</calcChain>
</file>

<file path=xl/comments1.xml><?xml version="1.0" encoding="utf-8"?>
<comments xmlns="http://schemas.openxmlformats.org/spreadsheetml/2006/main">
  <authors>
    <author>Nick Rothengatter</author>
  </authors>
  <commentList>
    <comment ref="Q11" authorId="0">
      <text>
        <r>
          <rPr>
            <b/>
            <sz val="9"/>
            <color indexed="81"/>
            <rFont val="Tahoma"/>
            <family val="2"/>
          </rPr>
          <t>Nick Rothengatter:</t>
        </r>
        <r>
          <rPr>
            <sz val="9"/>
            <color indexed="81"/>
            <rFont val="Tahoma"/>
            <family val="2"/>
          </rPr>
          <t xml:space="preserve">
Consulted source differ too much in specified operating costs and are therefore not reliable. An external expert has to be consulted. </t>
        </r>
      </text>
    </comment>
    <comment ref="M27" authorId="0">
      <text>
        <r>
          <rPr>
            <b/>
            <sz val="9"/>
            <color indexed="81"/>
            <rFont val="Tahoma"/>
            <family val="2"/>
          </rPr>
          <t>Nick Rothengatter:</t>
        </r>
        <r>
          <rPr>
            <b/>
            <i/>
            <sz val="9"/>
            <color indexed="81"/>
            <rFont val="Tahoma"/>
            <family val="2"/>
          </rPr>
          <t xml:space="preserve">
How the ETM calculates fuel costs for nuclear plants (example):</t>
        </r>
        <r>
          <rPr>
            <sz val="9"/>
            <color indexed="81"/>
            <rFont val="Tahoma"/>
            <family val="2"/>
          </rPr>
          <t xml:space="preserve">
Energymix: 100% uranium oxide.
Uranium price: 90 EURO/kg (updated weekly)
Caloric value uranium oxide: 443000 MJ/kg
1 MJ = 0,000277777777778 MWh
Fuel price in EURO/ MWh: 90 / 443000 /0,000277777777778 = 0,7
Efficiency Nuclear Plant: 36%
Fuiel costs in EURO/ MWhe: ~ 2</t>
        </r>
      </text>
    </comment>
  </commentList>
</comments>
</file>

<file path=xl/comments2.xml><?xml version="1.0" encoding="utf-8"?>
<comments xmlns="http://schemas.openxmlformats.org/spreadsheetml/2006/main">
  <authors>
    <author>Nick Rothengatter</author>
  </authors>
  <commentList>
    <comment ref="E11" authorId="0">
      <text>
        <r>
          <rPr>
            <b/>
            <sz val="9"/>
            <color indexed="81"/>
            <rFont val="Tahoma"/>
            <family val="2"/>
          </rPr>
          <t>Nick Rothengatter:</t>
        </r>
        <r>
          <rPr>
            <sz val="9"/>
            <color indexed="81"/>
            <rFont val="Tahoma"/>
            <family val="2"/>
          </rPr>
          <t xml:space="preserve">
take a lower amount than suggested as congestion premium will be probably lower coming years due to Fukishima  (2011 onwards)</t>
        </r>
      </text>
    </comment>
    <comment ref="E62" authorId="0">
      <text>
        <r>
          <rPr>
            <b/>
            <sz val="9"/>
            <color indexed="81"/>
            <rFont val="Tahoma"/>
            <family val="2"/>
          </rPr>
          <t>Nick Rothengatter:</t>
        </r>
        <r>
          <rPr>
            <sz val="9"/>
            <color indexed="81"/>
            <rFont val="Tahoma"/>
            <family val="2"/>
          </rPr>
          <t xml:space="preserve">
Variable O&amp;M excluding fuel, carbon, decommissioning fund and CO2 disposal fees in £/MWh</t>
        </r>
      </text>
    </comment>
    <comment ref="E69" authorId="0">
      <text>
        <r>
          <rPr>
            <b/>
            <sz val="9"/>
            <color indexed="81"/>
            <rFont val="Tahoma"/>
            <family val="2"/>
          </rPr>
          <t>Nick Rothengatter:</t>
        </r>
        <r>
          <rPr>
            <sz val="9"/>
            <color indexed="81"/>
            <rFont val="Tahoma"/>
            <family val="2"/>
          </rPr>
          <t xml:space="preserve">
Avera say construction is likely to take
42 months, i.e. 6 months longer than
Westinghouse. The figures show this
6 months difference.</t>
        </r>
      </text>
    </comment>
    <comment ref="E70" authorId="0">
      <text>
        <r>
          <rPr>
            <b/>
            <sz val="9"/>
            <color indexed="81"/>
            <rFont val="Tahoma"/>
            <family val="2"/>
          </rPr>
          <t>Nick Rothengatter:</t>
        </r>
        <r>
          <rPr>
            <sz val="9"/>
            <color indexed="81"/>
            <rFont val="Tahoma"/>
            <family val="2"/>
          </rPr>
          <t xml:space="preserve">
Current reactor manufacturers are
quoting a technical life of 60 years.
Timings supplied are less due to
licensing restrictions.
Extension to the license period of the
plant is likely (to utilise the whole
technical life of the reactor) but is
likely to included repowering and
therefore additional capital costs, and
therefore this has not been included.
Nick: Will take 60 years </t>
        </r>
      </text>
    </comment>
    <comment ref="E71" authorId="0">
      <text>
        <r>
          <rPr>
            <b/>
            <sz val="9"/>
            <color indexed="81"/>
            <rFont val="Tahoma"/>
            <family val="2"/>
          </rPr>
          <t>Nick Rothengatter:</t>
        </r>
        <r>
          <rPr>
            <sz val="9"/>
            <color indexed="81"/>
            <rFont val="Tahoma"/>
            <family val="2"/>
          </rPr>
          <t xml:space="preserve">
Prices based on the last UK based
project - and adjusted due to any
learning from studies, conferences,
projects, etc.
FOAK prices assumed to be 20%
higher than NOAK</t>
        </r>
      </text>
    </comment>
    <comment ref="E72" authorId="0">
      <text>
        <r>
          <rPr>
            <b/>
            <sz val="9"/>
            <color indexed="81"/>
            <rFont val="Tahoma"/>
            <family val="2"/>
          </rPr>
          <t>Nick Rothengatter:</t>
        </r>
        <r>
          <rPr>
            <sz val="9"/>
            <color indexed="81"/>
            <rFont val="Tahoma"/>
            <family val="2"/>
          </rPr>
          <t xml:space="preserve">
Figures based on current nuclear experience within the UK</t>
        </r>
      </text>
    </comment>
    <comment ref="E73" authorId="0">
      <text>
        <r>
          <rPr>
            <b/>
            <sz val="9"/>
            <color indexed="81"/>
            <rFont val="Tahoma"/>
            <family val="2"/>
          </rPr>
          <t>Nick Rothengatter:</t>
        </r>
        <r>
          <rPr>
            <sz val="9"/>
            <color indexed="81"/>
            <rFont val="Tahoma"/>
            <family val="2"/>
          </rPr>
          <t xml:space="preserve">
Variable prices based on prices for
water treatment for CCGT. Scaled up
from the amount used for coal plant,
by 50%.
FOAK prices assumed to be 20%
higher than NOAK
Nick: Strange way to calculate, will therefore not use this number in analysis</t>
        </r>
      </text>
    </comment>
    <comment ref="E79" authorId="0">
      <text>
        <r>
          <rPr>
            <b/>
            <sz val="9"/>
            <color indexed="81"/>
            <rFont val="Tahoma"/>
            <family val="2"/>
          </rPr>
          <t>Nick Rothengatter:</t>
        </r>
        <r>
          <rPr>
            <sz val="9"/>
            <color indexed="81"/>
            <rFont val="Tahoma"/>
            <family val="2"/>
          </rPr>
          <t xml:space="preserve">
Based on NG UoS charge zones.
Zones in which generation could be
built were selected, then max,
average and min selected as high,
med and low levels.</t>
        </r>
      </text>
    </comment>
    <comment ref="G83" authorId="0">
      <text>
        <r>
          <rPr>
            <b/>
            <sz val="9"/>
            <color indexed="81"/>
            <rFont val="Tahoma"/>
            <family val="2"/>
          </rPr>
          <t>Nick Rothengatter:</t>
        </r>
        <r>
          <rPr>
            <sz val="9"/>
            <color indexed="81"/>
            <rFont val="Tahoma"/>
            <family val="2"/>
          </rPr>
          <t xml:space="preserve">
comment Chris:
What is the order of magnitude of these costs? For the grid capacity costs, we received the following rule of thumb from TenneT: The costs are 20% of the capacity, so for example adding a 400MW plant to an already full network costs  80MEUR in extra network investments.
source: mail
</t>
        </r>
      </text>
    </comment>
    <comment ref="B448" authorId="0">
      <text>
        <r>
          <rPr>
            <b/>
            <sz val="9"/>
            <color indexed="81"/>
            <rFont val="Tahoma"/>
            <family val="2"/>
          </rPr>
          <t>Nick Rothengatter:</t>
        </r>
        <r>
          <rPr>
            <sz val="9"/>
            <color indexed="81"/>
            <rFont val="Tahoma"/>
            <family val="2"/>
          </rPr>
          <t xml:space="preserve">
ECN makes use of the IEA_NEA_2010 figures</t>
        </r>
      </text>
    </comment>
    <comment ref="E460" authorId="0">
      <text>
        <r>
          <rPr>
            <b/>
            <sz val="9"/>
            <color indexed="81"/>
            <rFont val="Tahoma"/>
            <family val="2"/>
          </rPr>
          <t>Nick Rothengatter:</t>
        </r>
        <r>
          <rPr>
            <sz val="9"/>
            <color indexed="81"/>
            <rFont val="Tahoma"/>
            <family val="2"/>
          </rPr>
          <t xml:space="preserve">
In de genoemde brandstof- en B&amp;O bedragen, zitten tevens
de kosten van afvalverwerking en ontmanteling van de centrale. Tevens zit in de kosten een bedrag om aan het eind van de levensduur tegen het geldende tarief het afval door instanties als in Nederland de Covra, die zorgdragen voor de eindberging van het afval.
P. 108</t>
        </r>
      </text>
    </comment>
    <comment ref="E546" authorId="0">
      <text>
        <r>
          <rPr>
            <b/>
            <sz val="9"/>
            <color indexed="81"/>
            <rFont val="Tahoma"/>
            <family val="2"/>
          </rPr>
          <t>Nick Rothengatter:</t>
        </r>
        <r>
          <rPr>
            <sz val="9"/>
            <color indexed="81"/>
            <rFont val="Tahoma"/>
            <family val="2"/>
          </rPr>
          <t xml:space="preserve">
FOM expenses exclude owner's costs (e.g. insurance, property tax, amd asses management fees)
</t>
        </r>
        <r>
          <rPr>
            <b/>
            <i/>
            <sz val="9"/>
            <color indexed="81"/>
            <rFont val="Tahoma"/>
            <family val="2"/>
          </rPr>
          <t>p. 2- 11</t>
        </r>
      </text>
    </comment>
    <comment ref="E547" authorId="0">
      <text>
        <r>
          <rPr>
            <b/>
            <sz val="9"/>
            <color indexed="81"/>
            <rFont val="Tahoma"/>
            <family val="2"/>
          </rPr>
          <t>Nick Rothengatter:</t>
        </r>
        <r>
          <rPr>
            <sz val="9"/>
            <color indexed="81"/>
            <rFont val="Tahoma"/>
            <family val="2"/>
          </rPr>
          <t xml:space="preserve">
VOM expeneses include major maintenance
</t>
        </r>
        <r>
          <rPr>
            <b/>
            <i/>
            <sz val="9"/>
            <color indexed="81"/>
            <rFont val="Tahoma"/>
            <family val="2"/>
          </rPr>
          <t>p. 2-11</t>
        </r>
      </text>
    </comment>
    <comment ref="E548" authorId="0">
      <text>
        <r>
          <rPr>
            <b/>
            <sz val="9"/>
            <color indexed="81"/>
            <rFont val="Tahoma"/>
            <family val="2"/>
          </rPr>
          <t>Nick Rothengatter:</t>
        </r>
        <r>
          <rPr>
            <sz val="9"/>
            <color indexed="81"/>
            <rFont val="Tahoma"/>
            <family val="2"/>
          </rPr>
          <t xml:space="preserve">
% increase  w.r.t. AEO 2010 is 37% (estimated figure was 3902 USD/kW</t>
        </r>
      </text>
    </comment>
  </commentList>
</comments>
</file>

<file path=xl/comments3.xml><?xml version="1.0" encoding="utf-8"?>
<comments xmlns="http://schemas.openxmlformats.org/spreadsheetml/2006/main">
  <authors>
    <author>Nick Rothengatter</author>
  </authors>
  <commentList>
    <comment ref="M13" authorId="0">
      <text>
        <r>
          <rPr>
            <b/>
            <sz val="9"/>
            <color indexed="8"/>
            <rFont val="Tahoma"/>
            <family val="2"/>
          </rPr>
          <t>Nick Rothengatter:</t>
        </r>
        <r>
          <rPr>
            <sz val="9"/>
            <color indexed="8"/>
            <rFont val="Tahoma"/>
            <family val="2"/>
          </rPr>
          <t xml:space="preserve">
The full load hours remain unchanged. The full load hours are high as  Nuclear power functions as a  base load powe plant.</t>
        </r>
      </text>
    </comment>
    <comment ref="M16" authorId="0">
      <text>
        <r>
          <rPr>
            <b/>
            <sz val="9"/>
            <color indexed="81"/>
            <rFont val="Tahoma"/>
            <family val="2"/>
          </rPr>
          <t>Nick Rothengatter:</t>
        </r>
        <r>
          <rPr>
            <sz val="9"/>
            <color indexed="81"/>
            <rFont val="Tahoma"/>
            <family val="2"/>
          </rPr>
          <t xml:space="preserve">
Six years is the average construction time of a nuclear power plant constructed in the time 2005-2010 (worldwide 10 plants were constructed). Source: Worldwatch 2011</t>
        </r>
      </text>
    </comment>
    <comment ref="M18" authorId="0">
      <text>
        <r>
          <rPr>
            <b/>
            <sz val="9"/>
            <color indexed="81"/>
            <rFont val="Tahoma"/>
            <family val="2"/>
          </rPr>
          <t>Nick Rothengatter:</t>
        </r>
        <r>
          <rPr>
            <sz val="9"/>
            <color indexed="81"/>
            <rFont val="Tahoma"/>
            <family val="2"/>
          </rPr>
          <t xml:space="preserve">
Literature(CE Delft, Worldwatch, IEA and NEA) shows 60 years is a reliable figure for the technical lifetime of a nuclear  plant</t>
        </r>
      </text>
    </comment>
    <comment ref="C22" authorId="0">
      <text>
        <r>
          <rPr>
            <b/>
            <sz val="9"/>
            <color indexed="81"/>
            <rFont val="Tahoma"/>
            <family val="2"/>
          </rPr>
          <t>Nick Rothengatter:</t>
        </r>
        <r>
          <rPr>
            <sz val="9"/>
            <color indexed="81"/>
            <rFont val="Tahoma"/>
            <family val="2"/>
          </rPr>
          <t xml:space="preserve">
The ETM uses overnight costs as total initial investment costs. IDC is taken into account by the WACC.</t>
        </r>
      </text>
    </comment>
    <comment ref="C23" authorId="0">
      <text>
        <r>
          <rPr>
            <b/>
            <sz val="9"/>
            <color indexed="8"/>
            <rFont val="Tahoma"/>
            <family val="2"/>
          </rPr>
          <t>Nick Rothengatter:</t>
        </r>
        <r>
          <rPr>
            <sz val="9"/>
            <color indexed="8"/>
            <rFont val="Tahoma"/>
            <family val="2"/>
          </rPr>
          <t xml:space="preserve">
Is "all-in" or installed cost.s, which sums overnight construction costs and interst during construction (IDC).</t>
        </r>
      </text>
    </comment>
    <comment ref="C24" authorId="0">
      <text>
        <r>
          <rPr>
            <b/>
            <sz val="9"/>
            <color indexed="8"/>
            <rFont val="Tahoma"/>
            <family val="2"/>
          </rPr>
          <t>Nick Rothengatter:</t>
        </r>
        <r>
          <rPr>
            <sz val="9"/>
            <color indexed="8"/>
            <rFont val="Tahoma"/>
            <family val="2"/>
          </rPr>
          <t xml:space="preserve">
IDC stands for interest during construction. The ETM doesn't use IDC but calculated the costs of capital. The cost of capital is the amount of money that is spent yearly to finance the required investment for the device. It assumes that the capital required either costs money to finance, or could have been used to generate money elsewhere. This is a percentage of the average investment over the lifetime of a device, which is called the WACC, the weighted average cost of capital. The WACC is very country specific. In the ETM the WACC is set to 6% for domestic appliances and to 10% for industrial and larger applications.</t>
        </r>
      </text>
    </comment>
    <comment ref="C25" authorId="0">
      <text>
        <r>
          <rPr>
            <b/>
            <sz val="9"/>
            <color indexed="8"/>
            <rFont val="Tahoma"/>
            <family val="2"/>
          </rPr>
          <t>Nick Rothengatter:</t>
        </r>
        <r>
          <rPr>
            <sz val="9"/>
            <color indexed="8"/>
            <rFont val="Tahoma"/>
            <family val="2"/>
          </rPr>
          <t xml:space="preserve">
Analysts often refer to the construction costs as to “overnight cost” or undiscounted capital outlays. This is the cost that will be realized if the power plant could be built instantaneously or during one night. It does not incorporate financing charges and inflation during the construction time (IDC).
</t>
        </r>
      </text>
    </comment>
    <comment ref="C26" authorId="0">
      <text>
        <r>
          <rPr>
            <b/>
            <sz val="9"/>
            <color indexed="8"/>
            <rFont val="Tahoma"/>
            <family val="2"/>
          </rPr>
          <t>Nick Rothengatter:</t>
        </r>
        <r>
          <rPr>
            <sz val="9"/>
            <color indexed="8"/>
            <rFont val="Tahoma"/>
            <family val="2"/>
          </rPr>
          <t xml:space="preserve">
cost increases resulting from unforeseen technical or regulatory difficulties</t>
        </r>
      </text>
    </comment>
    <comment ref="C27" authorId="0">
      <text>
        <r>
          <rPr>
            <b/>
            <sz val="9"/>
            <color indexed="8"/>
            <rFont val="Tahoma"/>
            <family val="2"/>
          </rPr>
          <t>Nick Rothengatter:</t>
        </r>
        <r>
          <rPr>
            <sz val="9"/>
            <color indexed="8"/>
            <rFont val="Tahoma"/>
            <family val="2"/>
          </rPr>
          <t xml:space="preserve">
EPC stands for Engineering, Procedurement and Construction. This is also known as the "Bare plant costs".</t>
        </r>
      </text>
    </comment>
    <comment ref="C28" authorId="0">
      <text>
        <r>
          <rPr>
            <b/>
            <sz val="9"/>
            <color indexed="8"/>
            <rFont val="Tahoma"/>
            <family val="2"/>
          </rPr>
          <t>Nick Rothengatter:</t>
        </r>
        <r>
          <rPr>
            <sz val="9"/>
            <color indexed="8"/>
            <rFont val="Tahoma"/>
            <family val="2"/>
          </rPr>
          <t xml:space="preserve">
Owner's costs are the costs that are related to develop and start up the plant (e.g. land, cooling infrastructure, administration and associated buildings, site works, switchyards, project management, licences, etc.)
</t>
        </r>
      </text>
    </comment>
    <comment ref="L29" authorId="0">
      <text>
        <r>
          <rPr>
            <b/>
            <sz val="9"/>
            <color indexed="81"/>
            <rFont val="Tahoma"/>
            <family val="2"/>
          </rPr>
          <t>Nick Rothengatter:</t>
        </r>
        <r>
          <rPr>
            <sz val="9"/>
            <color indexed="81"/>
            <rFont val="Tahoma"/>
            <family val="2"/>
          </rPr>
          <t xml:space="preserve">
decomissiong costs are 15% of investment costs taken as an assumption in report</t>
        </r>
      </text>
    </comment>
    <comment ref="L31" authorId="0">
      <text>
        <r>
          <rPr>
            <b/>
            <sz val="9"/>
            <color indexed="81"/>
            <rFont val="Tahoma"/>
            <family val="2"/>
          </rPr>
          <t>Nick Rothengatter:</t>
        </r>
        <r>
          <rPr>
            <sz val="9"/>
            <color indexed="81"/>
            <rFont val="Tahoma"/>
            <family val="2"/>
          </rPr>
          <t xml:space="preserve">
not available in source.  Only O&amp;M costs in MWh specified</t>
        </r>
      </text>
    </comment>
    <comment ref="M31" authorId="0">
      <text>
        <r>
          <rPr>
            <b/>
            <sz val="9"/>
            <color indexed="81"/>
            <rFont val="Tahoma"/>
            <family val="2"/>
          </rPr>
          <t>Nick Rothengatter:</t>
        </r>
        <r>
          <rPr>
            <sz val="9"/>
            <color indexed="81"/>
            <rFont val="Tahoma"/>
            <family val="2"/>
          </rPr>
          <t xml:space="preserve">
Took the number of CE Delft as IEA_NEA does not keep apart variable and fixed O&amp;M costs . CE Delft took the average of four studies (see notes).</t>
        </r>
      </text>
    </comment>
    <comment ref="I33" authorId="0">
      <text>
        <r>
          <rPr>
            <b/>
            <sz val="9"/>
            <color indexed="81"/>
            <rFont val="Tahoma"/>
            <family val="2"/>
          </rPr>
          <t>Nick Rothengatter:</t>
        </r>
        <r>
          <rPr>
            <sz val="9"/>
            <color indexed="81"/>
            <rFont val="Tahoma"/>
            <family val="2"/>
          </rPr>
          <t xml:space="preserve">
calculated using a lifetime of 60 years</t>
        </r>
      </text>
    </comment>
    <comment ref="I36" authorId="0">
      <text>
        <r>
          <rPr>
            <b/>
            <sz val="9"/>
            <color indexed="81"/>
            <rFont val="Tahoma"/>
            <family val="2"/>
          </rPr>
          <t>Nick Rothengatter:</t>
        </r>
        <r>
          <rPr>
            <sz val="9"/>
            <color indexed="81"/>
            <rFont val="Tahoma"/>
            <family val="2"/>
          </rPr>
          <t xml:space="preserve">
Took the number of CE Delft as IEA adds variable and fixed costs together and would therefore be an overestimate. CE Delft took the number from ECN (2007) which is an average of four older studies (MIT, 2003 ; RAE, 2004 ; DTI, 2006 and IEA, 2006). 
</t>
        </r>
      </text>
    </comment>
    <comment ref="M36" authorId="0">
      <text>
        <r>
          <rPr>
            <b/>
            <sz val="9"/>
            <color indexed="81"/>
            <rFont val="Tahoma"/>
            <family val="2"/>
          </rPr>
          <t>Nick Rothengatter:</t>
        </r>
        <r>
          <rPr>
            <sz val="9"/>
            <color indexed="81"/>
            <rFont val="Tahoma"/>
            <family val="2"/>
          </rPr>
          <t xml:space="preserve">
Took the number of CE Delft as IEA_NEA does not keep apart variable and fixed O&amp;M costs . CE Delft took the average of four studies (see notes).</t>
        </r>
      </text>
    </comment>
    <comment ref="I38" authorId="0">
      <text>
        <r>
          <rPr>
            <b/>
            <sz val="9"/>
            <color indexed="81"/>
            <rFont val="Tahoma"/>
            <family val="2"/>
          </rPr>
          <t>Nick Rothengatter:</t>
        </r>
        <r>
          <rPr>
            <sz val="9"/>
            <color indexed="81"/>
            <rFont val="Tahoma"/>
            <family val="2"/>
          </rPr>
          <t xml:space="preserve">
waste treatment</t>
        </r>
      </text>
    </comment>
    <comment ref="L38" authorId="0">
      <text>
        <r>
          <rPr>
            <b/>
            <sz val="9"/>
            <color indexed="81"/>
            <rFont val="Tahoma"/>
            <family val="2"/>
          </rPr>
          <t>Nick Rothengatter:</t>
        </r>
        <r>
          <rPr>
            <sz val="9"/>
            <color indexed="81"/>
            <rFont val="Tahoma"/>
            <family val="2"/>
          </rPr>
          <t xml:space="preserve">
includes fuel cycle costs
</t>
        </r>
      </text>
    </comment>
    <comment ref="M47" authorId="0">
      <text>
        <r>
          <rPr>
            <b/>
            <sz val="9"/>
            <color indexed="81"/>
            <rFont val="Tahoma"/>
            <family val="2"/>
          </rPr>
          <t>Nick Rothengatter:</t>
        </r>
        <r>
          <rPr>
            <sz val="9"/>
            <color indexed="81"/>
            <rFont val="Tahoma"/>
            <family val="2"/>
          </rPr>
          <t xml:space="preserve">
</t>
        </r>
        <r>
          <rPr>
            <b/>
            <i/>
            <sz val="9"/>
            <color indexed="81"/>
            <rFont val="Tahoma"/>
            <family val="2"/>
          </rPr>
          <t>How the ETM calculates fuel costs for nuclear plants (example):</t>
        </r>
        <r>
          <rPr>
            <sz val="9"/>
            <color indexed="81"/>
            <rFont val="Tahoma"/>
            <family val="2"/>
          </rPr>
          <t xml:space="preserve">
Energymix: 100% uranium oxide.
Uranium price: 90 EURO/kg (updated weekly)
Caloric value uranium oxide: 443000 MJ/kg
1 MJ = 0,000277777777778 MWh
Fuel price in EURO/ MWh: 90 / 443000 /0,000277777777778 = 0,7
Efficiency Nuclear Plant: 36%
Fuiel costs in EURO/ MWhe: ~ 2</t>
        </r>
      </text>
    </comment>
  </commentList>
</comments>
</file>

<file path=xl/sharedStrings.xml><?xml version="1.0" encoding="utf-8"?>
<sst xmlns="http://schemas.openxmlformats.org/spreadsheetml/2006/main" count="547" uniqueCount="392">
  <si>
    <t>Number</t>
  </si>
  <si>
    <t>Refman ID</t>
  </si>
  <si>
    <t>Date</t>
  </si>
  <si>
    <t>Source</t>
  </si>
  <si>
    <t>Page</t>
  </si>
  <si>
    <t>Notes</t>
  </si>
  <si>
    <t>Calculations etc</t>
  </si>
  <si>
    <t>Author</t>
  </si>
  <si>
    <t>Changes</t>
  </si>
  <si>
    <t>First version</t>
  </si>
  <si>
    <t>all costs excl tax and subsidies</t>
  </si>
  <si>
    <t>sector</t>
  </si>
  <si>
    <t>Nominal electrical capacity</t>
  </si>
  <si>
    <t>MW</t>
  </si>
  <si>
    <t>Initial investment (excl CCS)</t>
  </si>
  <si>
    <t>Cost of installing</t>
  </si>
  <si>
    <t>Decommissioning costs</t>
  </si>
  <si>
    <t>fixed operation and maintenance costs</t>
  </si>
  <si>
    <t>Inititial investment per unit for CCS</t>
  </si>
  <si>
    <t>Construction time</t>
  </si>
  <si>
    <t>years</t>
  </si>
  <si>
    <t>full load hours</t>
  </si>
  <si>
    <t>hours per year</t>
  </si>
  <si>
    <t>variable operation and maintenance costs (excl CCS)</t>
  </si>
  <si>
    <t>euro per full_load_hour</t>
  </si>
  <si>
    <t>Weighted average cost of capital</t>
  </si>
  <si>
    <t>%</t>
  </si>
  <si>
    <t>Do emissions have to be paid for through the ETS?</t>
  </si>
  <si>
    <t>yes=1/no=0</t>
  </si>
  <si>
    <t>electrical efficiency</t>
  </si>
  <si>
    <t>heat efficiency</t>
  </si>
  <si>
    <t>additional operation and maintenance costs for CCS (per full load hour)</t>
  </si>
  <si>
    <t>Land use per unit</t>
  </si>
  <si>
    <t>km2</t>
  </si>
  <si>
    <t>energy</t>
  </si>
  <si>
    <t>Version</t>
  </si>
  <si>
    <t>Important assumptions</t>
  </si>
  <si>
    <t>List of sources used for converter specifications</t>
  </si>
  <si>
    <t>List of most important assumptions used</t>
  </si>
  <si>
    <t>Checks and balances and other calculations</t>
  </si>
  <si>
    <t>Remarks</t>
  </si>
  <si>
    <t>euro/MWe capacity</t>
  </si>
  <si>
    <t>Residual value after lifetime</t>
  </si>
  <si>
    <t>euro/MWe capacity/year</t>
  </si>
  <si>
    <t>Technical lifetime</t>
  </si>
  <si>
    <t>Average effective output of nomimal capacity over lifetime</t>
  </si>
  <si>
    <t>NR</t>
  </si>
  <si>
    <t>New</t>
  </si>
  <si>
    <t>Nuclear</t>
  </si>
  <si>
    <t>Nuclear III</t>
  </si>
  <si>
    <t>MIT_2009_Update on the cost of nuclear power</t>
  </si>
  <si>
    <t>IEA_NEA_2010</t>
  </si>
  <si>
    <t>NL</t>
  </si>
  <si>
    <t>Capacity/yield</t>
  </si>
  <si>
    <t>Production capacity Gross</t>
  </si>
  <si>
    <t>MWe</t>
  </si>
  <si>
    <t>Net Electrical yield / efficiency</t>
  </si>
  <si>
    <t>Full load hours</t>
  </si>
  <si>
    <t>Average degredation</t>
  </si>
  <si>
    <t>Other</t>
  </si>
  <si>
    <t>EURO/MWe</t>
  </si>
  <si>
    <t>Personnel costs</t>
  </si>
  <si>
    <t>Insurance costs</t>
  </si>
  <si>
    <t>Variable O&amp;M</t>
  </si>
  <si>
    <t>Value</t>
  </si>
  <si>
    <t>Exchange_rate_iea_2010</t>
  </si>
  <si>
    <t>All costs were in 2008 USD</t>
  </si>
  <si>
    <t>Exchange rate CEC_2009</t>
  </si>
  <si>
    <t>USD to EUR on 4 jan 2010</t>
  </si>
  <si>
    <t>Exchange rate OECD_IEA_2010</t>
  </si>
  <si>
    <t>Exchange rate IEA_NEA_2010</t>
  </si>
  <si>
    <t>Full capacity</t>
  </si>
  <si>
    <t># hours in a year</t>
  </si>
  <si>
    <t>GJ_to_MW</t>
  </si>
  <si>
    <t>Efficiency</t>
  </si>
  <si>
    <t>yr</t>
  </si>
  <si>
    <t>Construction period</t>
  </si>
  <si>
    <t>£/MW/yr</t>
  </si>
  <si>
    <t>O&amp;M fixed fee</t>
  </si>
  <si>
    <t>Insurance</t>
  </si>
  <si>
    <t>£/MWh</t>
  </si>
  <si>
    <t>O&amp;M variable fee</t>
  </si>
  <si>
    <t>average load factor</t>
  </si>
  <si>
    <t>£/kWh</t>
  </si>
  <si>
    <t>Infrastructure costs</t>
  </si>
  <si>
    <t>EPC costs</t>
  </si>
  <si>
    <t>-</t>
  </si>
  <si>
    <t>CO2 transport and storage costs</t>
  </si>
  <si>
    <t>A nuclear station will cost 30-50% more than a coal station, given the complexity of its foundations and buildings, and the higher cost of the reactor and cooling system versus a supercritical boiler.</t>
  </si>
  <si>
    <t>Nuclear_capacity</t>
  </si>
  <si>
    <t>full_load_hours_nuclear_III</t>
  </si>
  <si>
    <t>£/kW/y</t>
  </si>
  <si>
    <r>
      <rPr>
        <b/>
        <sz val="10"/>
        <color theme="1"/>
        <rFont val="Lettertype hoofdtekst"/>
      </rPr>
      <t>Decommissioning costs</t>
    </r>
    <r>
      <rPr>
        <sz val="10"/>
        <color theme="1"/>
        <rFont val="Lettertype hoofdtekst"/>
      </rPr>
      <t xml:space="preserve">
In the Netherlands, institutions wishing to build a new nuclear power plant are obliged to provide financial guarantees covering the full cost of decommissioning the plant at the end of its operational life. These arrangements must be in place at the start of production (when the fuel rods are first placed in the reactor) and be updated every five years (Tweede Kamer, 2011a; see Section B.3 for more details). This arrangement prevents the State from being exposed in any way to shortfalls in reserves for the costs of decommissioning a nuclear facility and minimises the risk of socialisation of remaining decommissioning costs.</t>
    </r>
  </si>
  <si>
    <t>CE Delft_2011</t>
  </si>
  <si>
    <t>Fixed costs</t>
  </si>
  <si>
    <t>Variable costs</t>
  </si>
  <si>
    <t>Decommisioning costs</t>
  </si>
  <si>
    <t>hours</t>
  </si>
  <si>
    <t>Waste treatment</t>
  </si>
  <si>
    <t>when debating the construction costs of a new nuclear power plant, comparisons must be based on financing dynamics under liberalised market conditions.</t>
  </si>
  <si>
    <t>EURO/kW</t>
  </si>
  <si>
    <t>Investment costs</t>
  </si>
  <si>
    <t>y</t>
  </si>
  <si>
    <t>One of the reasons for the increase in financing costs in recent years is the liberalisation of many electricity markets.</t>
  </si>
  <si>
    <t>Furthermore, in a full competition model, banks want a faster return on investment and demand a higher share of the equity. In this situation the cost of private capital for capital-intensive investments will be much higher than in a regulated environment, making a 10-15% discount rate more appropriate for this kind of competitive, deregulated environment. As a consequence, the cost of capital will most likely increase substantially.</t>
  </si>
  <si>
    <t>Discount rate</t>
  </si>
  <si>
    <t>Operators and the government together bear the legal liability in the event of an accident at a nuclear (power) facility. This shared liability is specified in the Nuclear Incident Liability Act (Wet aansprakelijkheid kernongevallen; Wako; see Rijksoverheid, 2008), which is based on the Treaties of Paris (1960) and Brussels (1963). This act divides liability for incident costs into four tranches (see Table 1). The first tranche is an insurance taken out by the operator, covering liability up to € 700 mln.</t>
  </si>
  <si>
    <t>EURO/MW/y</t>
  </si>
  <si>
    <t>Operational and maintenance costs</t>
  </si>
  <si>
    <t>In addition to fuel and waste management costs come the costs of operations and maintenance (O&amp;M), comprising such items as personnel costs, overhead costs, real estate expenses, insurance premiums, deprecation of equipment, equipment maintenance and replacement costs and so on. Together, these costs amount to 1.05 € cent/kWh for the variable part and around € 63 per kW per year for the fixed costs, and make up the bulk ofthe variable costs of nuclear power (costs figures from ECN 2007; see Annex E).</t>
  </si>
  <si>
    <t>Of these costs, those associated with the security of nuclear facilities and transports can be characterised as a social cost. The 2011 budget of the Ministry of Environment and Infrastructure reserves € 5.5 million for ‘Protection against radiation’ (Rijksbegroting 2011). Assuming that 75% of this can be attributed to nuclear power generation, this would mean costs for society of some 0.11 €cent/kWh.</t>
  </si>
  <si>
    <t>Social costs</t>
  </si>
  <si>
    <t>EURO/MWh</t>
  </si>
  <si>
    <t>For a nuclear plant with a 6-year construction period,</t>
  </si>
  <si>
    <t>To a large extent the costs reported in Table 2 are overnight construction costs for EPC. These are only part of the costs, however, for in addition to the above figures investors are also concerned with finance charges, i.e. interest costs incurred during construction (IDC). Assuming an EPR design, the impression to emerge from various sources for the average construction costs (installation and equipment costs) is a figure of about € 3,000-4,000 per kW For a nuclear plant with a 6-year construction period, IDC amounts to approximately 30% of overnight costs (+/- 5%).</t>
  </si>
  <si>
    <t>IDC</t>
  </si>
  <si>
    <t>In OECD countries the average capacity factor of a nuclear plant is 80%19. Cumulatively, since its start-up in 1973, the existing Borssele reactor is 85% productive (IAEA, 2011). The capacity factor attainable for a new plant depends on a number of issues, including It is important to note that capacity factors constitute a key assumption in price estimates of nuclear power. The capacity factors of 90% observed today took a decades-long learning process to achieve, and to assume that a new reactor achieves this number of load hours right from day one will almost certainly be an overestimate (Cooper, 2009).possible start-up problems, component failures and inexperience with operational control of the new plant. It is to be expected that at first the capacity factor of a new plant will be below target and then gradually improve up to the 90% level, a level that Borssele has been able to reach from 1999 onwards (IAEA, 2011).</t>
  </si>
  <si>
    <t>World</t>
  </si>
  <si>
    <t>At a burn-up rate of 60 GWd/t, for which an EPR-type reactor is designed, and a thermal to electric efficiency of 36%, this amount of reactor fuel yields 518,400 kWh, hence fuel costs amount to 0.36 €cent/kWh.</t>
  </si>
  <si>
    <t>Not reliable</t>
  </si>
  <si>
    <t>£/kW</t>
  </si>
  <si>
    <t>6_4</t>
  </si>
  <si>
    <t>Plant life</t>
  </si>
  <si>
    <t>http://world-nuclear.org/info/inf02.html</t>
  </si>
  <si>
    <t xml:space="preserve">Owner's costs </t>
  </si>
  <si>
    <t>Construction cost</t>
  </si>
  <si>
    <t>Decommissioning costs are about 9-15% of the initial capital cost of a nuclear power plant. But when discounted, they contribute only a few percent to the investment cost and even less to the generation cost. In the USA they account for 0.1-0.2 cent/kWh, which is no more than 5% of the cost of the electricity produced.</t>
  </si>
  <si>
    <t>http://www.world-nuclear.org/info/inf19.html</t>
  </si>
  <si>
    <t>In most countries the operator or owner is responsible for the decommissioning costs.</t>
  </si>
  <si>
    <t>The total cost of decommissioning is dependent on the sequence and timing of the various stages of the program. Deferment of a stage tends to reduce its cost, due to decreasing radioactivity, but this may be offset by increased storage and surveillance costs.</t>
  </si>
  <si>
    <t>Even allowing for uncertainties in cost estimates and applicable discount rates, decommissioning contributes a small fraction of total electricity generation costs. In USA many utilities have revised their cost projections downwards in the light of experience.</t>
  </si>
  <si>
    <t>Financing methods vary from country to country. Among the most common are:</t>
  </si>
  <si>
    <t>In USA, utilities are collecting 0.1 to 0.2 cents/kWh to fund decommissioning. They must then report regularly to the NRC on the status of their decommissioning funds. About two thirds of the total estimated cost of decommissioning all US nuclear power reactors has already been collected, leaving a liability of about $9 billion to be covered over the remaining operating lives of 104 reactors (on basis of average $320 million per unit).</t>
  </si>
  <si>
    <t>An OECD survey published in 2003 reported US dollar (2001) costs by reactor type. For western PWRs, most were $200-500/kWe, for VVERs costs were around $330/kWe, for BWRs $300-550/kWe, for CANDU $270-430/kWe. For gas-cooled reactors the costs were much higher due to the greater amount of radioactive materials involved, reaching $2600/kWe for some UK Magnox reactors.</t>
  </si>
  <si>
    <r>
      <t>Prepayment,</t>
    </r>
    <r>
      <rPr>
        <sz val="10"/>
        <color rgb="FF333333"/>
        <rFont val="Arial"/>
        <family val="2"/>
      </rPr>
      <t> where money is deposited in a separate account to cover decommissioning costs even before the plant begins operation. This may be done in a number of ways but the funds cannot be withdrawn other than for decommissioning purposes.</t>
    </r>
  </si>
  <si>
    <r>
      <t>External sinking fund</t>
    </r>
    <r>
      <rPr>
        <sz val="10"/>
        <color rgb="FF333333"/>
        <rFont val="Arial"/>
        <family val="2"/>
      </rPr>
      <t> (Nuclear Power Levy): This is built up over the years from a percentage of the electricity rates charged to consumers. Proceeds are placed in a trust fund outside the utility's control. This is the main US system, where sufficient funds are set aside during the reactor's operatinig lifetime to cover the cost of decommissioning.</t>
    </r>
  </si>
  <si>
    <r>
      <t>Surety fund, letter of credit, or insurance</t>
    </r>
    <r>
      <rPr>
        <sz val="10"/>
        <color rgb="FF333333"/>
        <rFont val="Arial"/>
        <family val="2"/>
      </rPr>
      <t> purchased by the utility to guarantee that decommissioning costs will be covered even if the utility defaults.</t>
    </r>
  </si>
  <si>
    <t>World-nuclear.org</t>
  </si>
  <si>
    <t>USD/kW</t>
  </si>
  <si>
    <t>Decommisioning cost</t>
  </si>
  <si>
    <t>CE Delft_20110701_Nuclear energy - The difference between costs and prices</t>
  </si>
  <si>
    <r>
      <rPr>
        <b/>
        <sz val="10"/>
        <color theme="1"/>
        <rFont val="Arial"/>
        <family val="2"/>
      </rPr>
      <t xml:space="preserve">Waste management: </t>
    </r>
    <r>
      <rPr>
        <sz val="10"/>
        <color theme="1"/>
        <rFont val="Arial"/>
        <family val="2"/>
      </rPr>
      <t>EPZ, the operator of the present Borssele nuclear plant, has thus far paid € 257 million in provisions for reprocessing and storage costs (EPZ, 2010). Historically, this translates to around €cent 0.2 per kWh.</t>
    </r>
  </si>
  <si>
    <t>Contingency costs</t>
  </si>
  <si>
    <t>Decommisoning costs (of construction costs)</t>
  </si>
  <si>
    <t>kW to MW</t>
  </si>
  <si>
    <t>Exchange_rate_dollar_euro_2011</t>
  </si>
  <si>
    <t>Exchange rate MIT_2009</t>
  </si>
  <si>
    <t>All costs were in 2007 USD</t>
  </si>
  <si>
    <t>The results show that the overnight cost of building a nuclear power plant has</t>
  </si>
  <si>
    <t>approximately doubled—see Table 1. Where the MIT (2003) study considered a base</t>
  </si>
  <si>
    <t>case overnight cost of $2,000/kW, denominated in 2002 dollars, we find a range of</t>
  </si>
  <si>
    <t>overnight costs around $4,000/kW, denominated in 2007 dollars.</t>
  </si>
  <si>
    <t>Overnight cost</t>
  </si>
  <si>
    <t>Schatting nieuwe kerncentrale in Nederland</t>
  </si>
  <si>
    <t>De schattingen voor een kerncentrale in Nederland komen resp. uit op 43 tot 71 €2008/MWh, en</t>
  </si>
  <si>
    <t>zijn vergelijkbaar met die van België en Eurelectric. De operationele kosten komen op bijna 17</t>
  </si>
  <si>
    <t>€2008/MWh. Deze kosten bestaan uit max. 0,14 €2008/MWh ontmantelingskosten, 9,3 €2008/MWh</t>
  </si>
  <si>
    <t>B&amp;O-kosten en 6,3 €2008/MWh splijtstof(cyclus) kosten. De kapitaalslasten zijn afhankelijk van</t>
  </si>
  <si>
    <t>de gehanteerde disconteringsvoet en liggen tussen de 26 en 54 €2008/MWh, bij resp. 5% en 10%.</t>
  </si>
  <si>
    <t>ECN_201003_Kernenergie en Brandstofmix</t>
  </si>
  <si>
    <t>date 9 march 2011</t>
  </si>
  <si>
    <t>The headline figure often talked about by the leading UK developers (EdF and Horizon) and the UK</t>
  </si>
  <si>
    <t>government is £10bn for a twin or triple unit plant with a capacity of about 3GW net. This is equivalent to</t>
  </si>
  <si>
    <t>about £3300/kW. This figure is comparable to the revised estimates for the two EPRs under construction</t>
  </si>
  <si>
    <t>in Finland and France (Olkiluoto 3 [OL3] and Flamanville 3).</t>
  </si>
  <si>
    <t>3_65</t>
  </si>
  <si>
    <t>It should be noted that the estimate in Table 3.33 includes the uplift from the current congested EPC</t>
  </si>
  <si>
    <t>market. MML’s view is that this is around 20%, similar (if not higher) than that for large supercritical coal</t>
  </si>
  <si>
    <t>plants. This congestion premium is thought to be most marked for the nuclear components, the civil works</t>
  </si>
  <si>
    <t>and turbine-island and mainly reflects supply chain constraints.</t>
  </si>
  <si>
    <t>3_66</t>
  </si>
  <si>
    <t>In June 2010, the U.K. government published new cost estimates, prepared by consulting firm Mott</t>
  </si>
  <si>
    <t>Macdonald, forecasting the overnight cost of a “First of a Kind” (FOAK) nuclear plant as $6,000 per</t>
  </si>
  <si>
    <t>kW.19 Costs would then fall with experience, with the “Nth of a Kind” plant costing only $4,500 per</t>
  </si>
  <si>
    <t>kW, but likely not for orders placed before 2025. For a FOAK EPR, the cost estimate would equate to</t>
  </si>
  <si>
    <t>£6 billion ($9.9 billion) for an EPR and £4.5 billion ($7.4 billion) for an AP1000—costs in line with</t>
  </si>
  <si>
    <t>those from construction projects, tenders, and U.S. utility estimates.</t>
  </si>
  <si>
    <t>Nuclear III FOAK</t>
  </si>
  <si>
    <t>Assumed fixed operations and maintenance costs by technology, expressed as a % of EPC costs</t>
  </si>
  <si>
    <t>6_2</t>
  </si>
  <si>
    <t>Fixed O&amp;M costs (excluding insurance and grid charges) in 2010/11</t>
  </si>
  <si>
    <t>Variable O&amp;M excluding fuel, carbon, decommissioning fund and CO2 disposal fees in £/MWh</t>
  </si>
  <si>
    <t>6_3</t>
  </si>
  <si>
    <t>Overnight construction cost</t>
  </si>
  <si>
    <t>IEA and NEA_20100325_Projected Costs of Generating Electricity</t>
  </si>
  <si>
    <t>Netherlands</t>
  </si>
  <si>
    <t>Name supporting variable</t>
  </si>
  <si>
    <t>EURO/kW/y</t>
  </si>
  <si>
    <t>DECC_201108_Electricity Generation Cost Model -2011 update revison 1</t>
  </si>
  <si>
    <t>Exchange rate decc</t>
  </si>
  <si>
    <t xml:space="preserve">The Finnish EPR at Olkiluoto has been plagued by many delays during </t>
  </si>
  <si>
    <t xml:space="preserve">construction and is currently 3 years behind schedule, having originally </t>
  </si>
  <si>
    <t xml:space="preserve">targeted commissioning in 2009.  The original cost estimate for Olkiluoto was </t>
  </si>
  <si>
    <t xml:space="preserve">€3bn. However, due to delays, planning problems (construction started in </t>
  </si>
  <si>
    <t xml:space="preserve">2005), and issues with materials, Areva’s latest estimate (August 2009) is that </t>
  </si>
  <si>
    <t xml:space="preserve">costs have risen by €2.3bn and could increase further depending on the </t>
  </si>
  <si>
    <t xml:space="preserve">outcome of negotiations between the owner, TVO, and Areva on the timeline for </t>
  </si>
  <si>
    <t xml:space="preserve">completion. Therefore at a running total of €5.3bn, costs stand at €3,300/kw </t>
  </si>
  <si>
    <t xml:space="preserve">($4,785/KW) and although this is the first EPR project, and teething troubles </t>
  </si>
  <si>
    <t xml:space="preserve">ought to be expected, it is still indicative of the risks that we think equity </t>
  </si>
  <si>
    <t>investors should be concerned about.</t>
  </si>
  <si>
    <t>Citigroup_20091109_New nuclear - The economics say no</t>
  </si>
  <si>
    <t>Overnight costs</t>
  </si>
  <si>
    <t>DECC_20110501_Costs of low-carbon generation technologies</t>
  </si>
  <si>
    <t>EIA 201011_Updated capital costs estimates for electricity generation plants</t>
  </si>
  <si>
    <t>USD/MWh</t>
  </si>
  <si>
    <t>OECD</t>
  </si>
  <si>
    <t>Total O&amp;M costs</t>
  </si>
  <si>
    <t>Technology category</t>
  </si>
  <si>
    <t>12_4</t>
  </si>
  <si>
    <t>Owners cost</t>
  </si>
  <si>
    <t>Contingency and fee</t>
  </si>
  <si>
    <t>EPC</t>
  </si>
  <si>
    <t>£/MW</t>
  </si>
  <si>
    <t>Connection costs</t>
  </si>
  <si>
    <t>Connection and transmission network use of system (TNUoS) charges</t>
  </si>
  <si>
    <t>1 euro = 1,4389 dollar on 4 jan, 2010 / 1 euro= 1, 3928 dollar on 9-3-2011</t>
  </si>
  <si>
    <t>Used in calculations?</t>
  </si>
  <si>
    <t>Overnight cost Netherlands PWR</t>
  </si>
  <si>
    <t>USD/kWe</t>
  </si>
  <si>
    <t>O&amp;M costs</t>
  </si>
  <si>
    <t>Load factor</t>
  </si>
  <si>
    <t>Capacity</t>
  </si>
  <si>
    <t>Assuming baseload generation, the study applies a generic 85% load factor in calculating levelised average lifetime costs for nuclear, coal-fired and gas-fired power plants in order to be able to compare the relative cost of a kWh produced by these different technologies.</t>
  </si>
  <si>
    <t>Dual unit nuclear capacity (nominal) is set at 2236 MW</t>
  </si>
  <si>
    <t>AP1000 PWR basis</t>
  </si>
  <si>
    <t>2_7</t>
  </si>
  <si>
    <t>Net efficiency</t>
  </si>
  <si>
    <t>MW to GW</t>
  </si>
  <si>
    <t>Generating technologies are shown in order of increasing fixed costs. The calculation is performed for a new base load power plant with a capacity of 1,000 MWe, constructed using the best available techniques and assuming recent fuel prices.</t>
  </si>
  <si>
    <t>For all technologies a discount rate of 12.5% has been taken</t>
  </si>
  <si>
    <t>WACC</t>
  </si>
  <si>
    <t>Expected lifetime</t>
  </si>
  <si>
    <t>USD/kWh</t>
  </si>
  <si>
    <t>New ETM</t>
  </si>
  <si>
    <t>Old ETM</t>
  </si>
  <si>
    <t>Weighted average cost of capital (WACC)</t>
  </si>
  <si>
    <t>Production capacity Effective</t>
  </si>
  <si>
    <t>lifetime</t>
  </si>
  <si>
    <t>fuel costs</t>
  </si>
  <si>
    <t>efficiency</t>
  </si>
  <si>
    <t>expected lifetime</t>
  </si>
  <si>
    <t>Yes</t>
  </si>
  <si>
    <t>Yes, only construction time data found</t>
  </si>
  <si>
    <t>EURO/MWe/year</t>
  </si>
  <si>
    <t>No, UK figures</t>
  </si>
  <si>
    <t>Yes, only decommisioning data found</t>
  </si>
  <si>
    <t>DECC_2010601_UK Electricity Generation costs update</t>
  </si>
  <si>
    <t>No. Lack of details. But give investment costs indication.</t>
  </si>
  <si>
    <t>No, US figures</t>
  </si>
  <si>
    <t>capacity</t>
  </si>
  <si>
    <t>No, ECN makes use of the IEA_NEA_2010 figures</t>
  </si>
  <si>
    <t>The midpoint rates for nuclear and offshore wind are 11% and 12%,</t>
  </si>
  <si>
    <t>respectively. All discount rates are presented as expected real, pre-tax returns to debt</t>
  </si>
  <si>
    <t>and equity capital</t>
  </si>
  <si>
    <t>discount rate</t>
  </si>
  <si>
    <t>There is considerable uncertainty about the current costs of newbuild nuclear in the UK, largely because</t>
  </si>
  <si>
    <t>there is no recent track record of projects and only limited indications of the current preliminary tender</t>
  </si>
  <si>
    <t>prices or developers’ budgets.</t>
  </si>
  <si>
    <t>Table 3.33 shows MML’s assessment of current capital cost build up for a PWR in the UK, with costs</t>
  </si>
  <si>
    <t>expressed in £/kW installed on the basis of a 2-3 units with a net capacity of about 3GW.</t>
  </si>
  <si>
    <t>Our central view is that capital costs for PWR and BWR (we see little difference between them) will fall from</t>
  </si>
  <si>
    <t>£3500/kW today to £2000-2500/kW in 2020 and £1600-2450/kW in 2040. This assumes that the whole of</t>
  </si>
  <si>
    <t>the current market mark-up, which is worth over £700/kW is eliminated by 2020. It will also require that the</t>
  </si>
  <si>
    <t>construction process in future moves away from the current substantial requirement for onsite labour,</t>
  </si>
  <si>
    <t>through better logistics control and/or increased reliance on offsite modular assembly. Table 3.34 shows</t>
  </si>
  <si>
    <t>the projected cost projections under MML’s central case for 2020 and 2040. This shows the biggest</t>
  </si>
  <si>
    <t>savings in civil works, reactor island and fuel pathway, which reflects a combination of end of market</t>
  </si>
  <si>
    <t>congestion and application of learning and supply chain improvements.</t>
  </si>
  <si>
    <t>3_68</t>
  </si>
  <si>
    <t>added ETM cost calculations</t>
  </si>
  <si>
    <t>Introducing remarks</t>
  </si>
  <si>
    <t>Splijtstofkosten</t>
  </si>
  <si>
    <t>De prijzen van zowel hernieuwbare als conventionele energietechnologieën nemen sinds 2002</t>
  </si>
  <si>
    <t>voor duurzame technologie zoals windenergie en zon-PV. Deze algehele kostenescalatie werd</t>
  </si>
  <si>
    <t>veroorzaakt door een combinatie van toenemende vraag naar deze technologieën en toenemende</t>
  </si>
  <si>
    <t>kosten voor grondstoffen (staalprijzen) en energie. Waar voor innovatieve en duurzame technologieën</t>
  </si>
  <si>
    <t>eerder vaak leercurves werden verondersteld die - bij verdere toename van het opgesteld</t>
  </si>
  <si>
    <t>vermogen - een kostendaling zouden moeten laten zien, blijkt dat concept in de afgelopen jaren</t>
  </si>
  <si>
    <t>niet dominant te zijn geweest in de kostenontwikkeling. De OECD (OECD, 2010) stelt dat in de</t>
  </si>
  <si>
    <t>periode 2004-2008 een kostenstijging van minimaal 50% is waargenomen. Een studie van Jacobs</t>
  </si>
  <si>
    <t>(Jacobs, 2008) bevestigt die ontwikkeling.</t>
  </si>
  <si>
    <t>In de loop van 2009 wordt een kentering in deze kostenstijgingen waargenomen voor onder andere</t>
  </si>
  <si>
    <t>kolen- en gascentrales en kerncentrales.39 Deze - beperkte - daling wordt vooral toegeschreven</t>
  </si>
  <si>
    <t>aan dalende grondstofprijzen en ruimere marktcondities, beide een gevolg van de</t>
  </si>
  <si>
    <t>mondiale economische crisis.</t>
  </si>
  <si>
    <t>Fuel cycle costs</t>
  </si>
  <si>
    <t>vooral toe.Dit geldt voor zowel conventionele kolen- en gascentrales, kerncentrales, als tevens</t>
  </si>
  <si>
    <t>Comments</t>
  </si>
  <si>
    <t>Decommission costs (or dismantling costs) are the costs to dismantle the plant. These costs are often set to zero as developers assume that dismantling costs will be compenstaed by the residual value of the plant.</t>
  </si>
  <si>
    <t>Bare plant cost (EPC)</t>
  </si>
  <si>
    <t>Operating costs</t>
  </si>
  <si>
    <t>Capacity factor/ Load factor</t>
  </si>
  <si>
    <t>Equivalent full load hours</t>
  </si>
  <si>
    <t>Average energy production</t>
  </si>
  <si>
    <t>Sources</t>
  </si>
  <si>
    <t>Residual value</t>
  </si>
  <si>
    <t>Total operating costs</t>
  </si>
  <si>
    <t>Total capital costs</t>
  </si>
  <si>
    <t>Total depreciation costs</t>
  </si>
  <si>
    <t>Total fuel costs</t>
  </si>
  <si>
    <t>Total electricity generation costs</t>
  </si>
  <si>
    <t>EURO/MW</t>
  </si>
  <si>
    <t>GWh/y</t>
  </si>
  <si>
    <t>Fixed operating and maintenance costs</t>
  </si>
  <si>
    <t>Variable operating and maintenance costs</t>
  </si>
  <si>
    <t>Example</t>
  </si>
  <si>
    <t>Calculation</t>
  </si>
  <si>
    <t>Coding</t>
  </si>
  <si>
    <t>Technical specifications</t>
  </si>
  <si>
    <t>Finacial specifications</t>
  </si>
  <si>
    <t>%∆</t>
  </si>
  <si>
    <t>Initial investment costs</t>
  </si>
  <si>
    <t>Fixed operating costs</t>
  </si>
  <si>
    <t>Variable operating costs</t>
  </si>
  <si>
    <t>%SD</t>
  </si>
  <si>
    <t>Consumables</t>
  </si>
  <si>
    <t>Units/Region</t>
  </si>
  <si>
    <t>Data</t>
  </si>
  <si>
    <t xml:space="preserve">Assumed to be 97%, as standard in the ETM </t>
  </si>
  <si>
    <t xml:space="preserve">Assumed to be 36%, as standard in the ETM </t>
  </si>
  <si>
    <t xml:space="preserve">Assumed to be 12%, as standard in the ETM </t>
  </si>
  <si>
    <t xml:space="preserve">Assumed to be zero, as standard in the ETM </t>
  </si>
  <si>
    <t>Total generation costs calculation outcomes</t>
  </si>
  <si>
    <t>New table format</t>
  </si>
  <si>
    <t>Total generation costs calculation outcomes: Nuclear III</t>
  </si>
  <si>
    <t>Total CO2 costs</t>
  </si>
  <si>
    <t>Value extracted from one of the reports referred to in notes</t>
  </si>
  <si>
    <t>(default) Value as set by the ETM on 23-11-2011</t>
  </si>
  <si>
    <t>Technical</t>
  </si>
  <si>
    <t>Cost</t>
  </si>
  <si>
    <t>Calculation from equivalent full load hours</t>
  </si>
  <si>
    <t xml:space="preserve">See comment in this cell for more elaborate argumentation. </t>
  </si>
  <si>
    <t>Calculation from equivalent full load hours and effective capacity.</t>
  </si>
  <si>
    <t xml:space="preserve">Assumed to be 1650 MW, as standard in the ETM </t>
  </si>
  <si>
    <t xml:space="preserve">Assumed to be 1600 MW, as standard in the ETM </t>
  </si>
  <si>
    <t xml:space="preserve">Calculated average. </t>
  </si>
  <si>
    <t>Name</t>
  </si>
  <si>
    <t>Summary</t>
  </si>
  <si>
    <t>Certainties</t>
  </si>
  <si>
    <t>Uncertainties</t>
  </si>
  <si>
    <r>
      <t>·</t>
    </r>
    <r>
      <rPr>
        <sz val="7"/>
        <color indexed="8"/>
        <rFont val="Times New Roman"/>
        <family val="1"/>
        <charset val="2"/>
      </rPr>
      <t xml:space="preserve">         </t>
    </r>
    <r>
      <rPr>
        <sz val="9"/>
        <color indexed="8"/>
        <rFont val="Arial"/>
        <family val="1"/>
        <charset val="2"/>
      </rPr>
      <t>Investment costs</t>
    </r>
  </si>
  <si>
    <r>
      <t>·</t>
    </r>
    <r>
      <rPr>
        <sz val="7"/>
        <color indexed="8"/>
        <rFont val="Times New Roman"/>
        <family val="1"/>
        <charset val="2"/>
      </rPr>
      <t xml:space="preserve">         </t>
    </r>
    <r>
      <rPr>
        <sz val="9"/>
        <color indexed="8"/>
        <rFont val="Arial"/>
        <family val="1"/>
        <charset val="2"/>
      </rPr>
      <t>Technical lifetime</t>
    </r>
  </si>
  <si>
    <r>
      <t>·</t>
    </r>
    <r>
      <rPr>
        <sz val="7"/>
        <color indexed="8"/>
        <rFont val="Times New Roman"/>
        <family val="1"/>
        <charset val="2"/>
      </rPr>
      <t xml:space="preserve">         </t>
    </r>
    <r>
      <rPr>
        <sz val="9"/>
        <color indexed="8"/>
        <rFont val="Arial"/>
        <family val="1"/>
        <charset val="2"/>
      </rPr>
      <t>Construction time</t>
    </r>
  </si>
  <si>
    <t xml:space="preserve">continuous improvement of the ETM.  </t>
  </si>
  <si>
    <t>The (new) output values are used to update the costs converters in the Energy Transition Model.</t>
  </si>
  <si>
    <t>Output</t>
  </si>
  <si>
    <r>
      <t>·</t>
    </r>
    <r>
      <rPr>
        <sz val="7"/>
        <color indexed="8"/>
        <rFont val="Times New Roman"/>
        <family val="1"/>
        <charset val="2"/>
      </rPr>
      <t xml:space="preserve">         </t>
    </r>
    <r>
      <rPr>
        <sz val="9"/>
        <color indexed="8"/>
        <rFont val="Arial"/>
        <family val="1"/>
        <charset val="2"/>
      </rPr>
      <t>This research will update the attributes of this technology (see output tab) which will be used for the ETM.</t>
    </r>
  </si>
  <si>
    <r>
      <t>·</t>
    </r>
    <r>
      <rPr>
        <sz val="7"/>
        <color indexed="8"/>
        <rFont val="Times New Roman"/>
        <family val="1"/>
        <charset val="2"/>
      </rPr>
      <t xml:space="preserve">         </t>
    </r>
    <r>
      <rPr>
        <sz val="9"/>
        <color indexed="8"/>
        <rFont val="Arial"/>
        <family val="1"/>
        <charset val="2"/>
      </rPr>
      <t>Made fully available and transparent with the goal to stimulate the debate which will hopefully lead to a</t>
    </r>
  </si>
  <si>
    <r>
      <t>·</t>
    </r>
    <r>
      <rPr>
        <sz val="7"/>
        <color indexed="8"/>
        <rFont val="Times New Roman"/>
        <family val="1"/>
        <charset val="2"/>
      </rPr>
      <t xml:space="preserve">         </t>
    </r>
    <r>
      <rPr>
        <sz val="9"/>
        <color indexed="8"/>
        <rFont val="Arial"/>
        <family val="1"/>
        <charset val="2"/>
      </rPr>
      <t>This research has made possible with help of the consulted sources, the knowledge within Quintel Intelligence</t>
    </r>
  </si>
  <si>
    <r>
      <t xml:space="preserve">Sources </t>
    </r>
    <r>
      <rPr>
        <i/>
        <sz val="9"/>
        <color indexed="8"/>
        <rFont val="Wingdings"/>
        <family val="2"/>
      </rPr>
      <t>à</t>
    </r>
    <r>
      <rPr>
        <i/>
        <sz val="9"/>
        <color indexed="8"/>
        <rFont val="Arial"/>
        <family val="2"/>
      </rPr>
      <t xml:space="preserve"> Notes </t>
    </r>
    <r>
      <rPr>
        <i/>
        <sz val="9"/>
        <color indexed="8"/>
        <rFont val="Wingdings"/>
        <family val="2"/>
      </rPr>
      <t>à</t>
    </r>
    <r>
      <rPr>
        <i/>
        <sz val="9"/>
        <color indexed="8"/>
        <rFont val="Arial"/>
        <family val="2"/>
      </rPr>
      <t xml:space="preserve"> Calculations </t>
    </r>
    <r>
      <rPr>
        <i/>
        <sz val="9"/>
        <color indexed="8"/>
        <rFont val="Wingdings"/>
        <family val="2"/>
      </rPr>
      <t>à</t>
    </r>
    <r>
      <rPr>
        <i/>
        <sz val="9"/>
        <color indexed="8"/>
        <rFont val="Arial"/>
        <family val="2"/>
      </rPr>
      <t xml:space="preserve"> Output</t>
    </r>
  </si>
  <si>
    <r>
      <t>·</t>
    </r>
    <r>
      <rPr>
        <sz val="7"/>
        <color indexed="8"/>
        <rFont val="Times New Roman"/>
        <family val="1"/>
        <charset val="2"/>
      </rPr>
      <t xml:space="preserve">         </t>
    </r>
    <r>
      <rPr>
        <sz val="9"/>
        <color indexed="8"/>
        <rFont val="Arial"/>
        <family val="1"/>
        <charset val="2"/>
      </rPr>
      <t xml:space="preserve">Supporting information is provided in the tabs: </t>
    </r>
    <r>
      <rPr>
        <i/>
        <sz val="9"/>
        <color indexed="8"/>
        <rFont val="Arial"/>
        <family val="1"/>
        <charset val="2"/>
      </rPr>
      <t>assumptions, supporting variables, reading guide</t>
    </r>
    <r>
      <rPr>
        <sz val="9"/>
        <color indexed="8"/>
        <rFont val="Arial"/>
        <family val="1"/>
        <charset val="2"/>
      </rPr>
      <t xml:space="preserve"> </t>
    </r>
  </si>
  <si>
    <r>
      <t>·</t>
    </r>
    <r>
      <rPr>
        <sz val="7"/>
        <color indexed="8"/>
        <rFont val="Times New Roman"/>
        <family val="1"/>
        <charset val="2"/>
      </rPr>
      <t xml:space="preserve">         </t>
    </r>
    <r>
      <rPr>
        <sz val="10"/>
        <color indexed="8"/>
        <rFont val="Arial"/>
        <family val="1"/>
        <charset val="2"/>
      </rPr>
      <t>For more information about the ETM and its cost calculations visit</t>
    </r>
  </si>
  <si>
    <t>http://wiki.quintel.com/index.php/Documentation</t>
  </si>
  <si>
    <r>
      <t>·</t>
    </r>
    <r>
      <rPr>
        <sz val="7"/>
        <color indexed="8"/>
        <rFont val="Times New Roman"/>
        <family val="1"/>
        <charset val="2"/>
      </rPr>
      <t xml:space="preserve">         </t>
    </r>
    <r>
      <rPr>
        <sz val="9"/>
        <color indexed="8"/>
        <rFont val="Arial"/>
        <family val="1"/>
        <charset val="2"/>
      </rPr>
      <t>Operating costs (comment)</t>
    </r>
  </si>
  <si>
    <t>All costs are in 2010 EURO excl tax and subsidies</t>
  </si>
  <si>
    <t>Variable O&amp;M costs</t>
  </si>
  <si>
    <t xml:space="preserve">In calculations when certain values were not found values as set by the ETM on 23-11-2011 were used as an assumption (these values are colored red). </t>
  </si>
  <si>
    <r>
      <t>·</t>
    </r>
    <r>
      <rPr>
        <sz val="7"/>
        <color indexed="8"/>
        <rFont val="Times New Roman"/>
        <family val="1"/>
        <charset val="2"/>
      </rPr>
      <t xml:space="preserve">         </t>
    </r>
    <r>
      <rPr>
        <sz val="9"/>
        <color indexed="8"/>
        <rFont val="Arial"/>
        <family val="1"/>
        <charset val="2"/>
      </rPr>
      <t>The folowing excel tabs relay information in the following order:</t>
    </r>
  </si>
  <si>
    <t xml:space="preserve">Generation costs increase with 18%. This increase in costs can be attributed to the rise in operating costs. The operating costs are however uncertain as sources differ much in reported operational costs. At the moment only the report of CE Delft has been used which is based on numbers from 4 older reports (MIT, 2003 ; RAE, 2004 ; DTI, 2006 and IEA, 2006). </t>
  </si>
  <si>
    <r>
      <t>·</t>
    </r>
    <r>
      <rPr>
        <sz val="7"/>
        <color indexed="8"/>
        <rFont val="Times New Roman"/>
        <family val="1"/>
        <charset val="2"/>
      </rPr>
      <t xml:space="preserve">         </t>
    </r>
    <r>
      <rPr>
        <sz val="9"/>
        <color indexed="8"/>
        <rFont val="Arial"/>
        <family val="1"/>
        <charset val="2"/>
      </rPr>
      <t>Decommissiong costs</t>
    </r>
  </si>
  <si>
    <t>Reading guide</t>
  </si>
  <si>
    <t xml:space="preserve">The excel file is set up to provide you an insight into the research done on the electricity generation costs that supports parts of the ETM input database.  The excel file is built up by the following tabs: </t>
  </si>
  <si>
    <r>
      <t>1.</t>
    </r>
    <r>
      <rPr>
        <b/>
        <sz val="7"/>
        <color indexed="8"/>
        <rFont val="Times New Roman"/>
        <family val="2"/>
      </rPr>
      <t xml:space="preserve">       </t>
    </r>
    <r>
      <rPr>
        <b/>
        <sz val="10"/>
        <color indexed="8"/>
        <rFont val="Arial"/>
        <family val="2"/>
      </rPr>
      <t>Overview</t>
    </r>
  </si>
  <si>
    <t xml:space="preserve">The overview tab. Here you can find introducing remarks and coding explanation. Next to this the tab gives the outcomes and the changes of the total generation costs. </t>
  </si>
  <si>
    <r>
      <t>2.</t>
    </r>
    <r>
      <rPr>
        <b/>
        <sz val="7"/>
        <color indexed="8"/>
        <rFont val="Times New Roman"/>
        <family val="2"/>
      </rPr>
      <t xml:space="preserve">       </t>
    </r>
    <r>
      <rPr>
        <b/>
        <sz val="10"/>
        <color indexed="8"/>
        <rFont val="Arial"/>
        <family val="2"/>
      </rPr>
      <t>Assumptions</t>
    </r>
  </si>
  <si>
    <r>
      <t xml:space="preserve">This tab gives you a list of the most important assumptions. More general assumptions about the ETM can be found on the wiki, her you can also find more information about the cost calculations:  </t>
    </r>
    <r>
      <rPr>
        <i/>
        <sz val="10"/>
        <color indexed="8"/>
        <rFont val="Arial"/>
        <family val="2"/>
      </rPr>
      <t>http://wiki.quintel.com/index.php/Documentation#Modeling_logic</t>
    </r>
  </si>
  <si>
    <r>
      <t>3.</t>
    </r>
    <r>
      <rPr>
        <b/>
        <sz val="7"/>
        <color indexed="8"/>
        <rFont val="Times New Roman"/>
        <family val="2"/>
      </rPr>
      <t xml:space="preserve">       </t>
    </r>
    <r>
      <rPr>
        <b/>
        <sz val="10"/>
        <color indexed="8"/>
        <rFont val="Arial"/>
        <family val="2"/>
      </rPr>
      <t>Sources</t>
    </r>
  </si>
  <si>
    <r>
      <t xml:space="preserve">Here you can find an alphabetically-sorted list of all the sources consulted. Sources can be used for multiple reasons (e.g. for lines of argumentation, definitions, costs data). Some of the consulted sources are used in the </t>
    </r>
    <r>
      <rPr>
        <i/>
        <sz val="10"/>
        <color indexed="8"/>
        <rFont val="Arial"/>
        <family val="2"/>
      </rPr>
      <t>calculations</t>
    </r>
    <r>
      <rPr>
        <sz val="10"/>
        <color indexed="8"/>
        <rFont val="Arial"/>
        <family val="2"/>
      </rPr>
      <t xml:space="preserve"> tab, but most aren’t. A short reason why some sources are included but others aren’t can be found in the column next to the name of the source. The sources can be retrieved using the refmanager of the ETM: </t>
    </r>
    <r>
      <rPr>
        <i/>
        <sz val="10"/>
        <color indexed="8"/>
        <rFont val="Arial"/>
        <family val="2"/>
      </rPr>
      <t>http://refman.et-model.com/</t>
    </r>
  </si>
  <si>
    <r>
      <t>4.</t>
    </r>
    <r>
      <rPr>
        <b/>
        <sz val="7"/>
        <color indexed="8"/>
        <rFont val="Times New Roman"/>
        <family val="2"/>
      </rPr>
      <t xml:space="preserve">       </t>
    </r>
    <r>
      <rPr>
        <b/>
        <sz val="10"/>
        <color indexed="8"/>
        <rFont val="Arial"/>
        <family val="2"/>
      </rPr>
      <t>Notes</t>
    </r>
  </si>
  <si>
    <t xml:space="preserve">Each of the consulted sources contained information. What was judged as valuable information is noted here. As described above the information varies from definitions and general opinions or trends to more specific costs specifications. </t>
  </si>
  <si>
    <r>
      <t>5.</t>
    </r>
    <r>
      <rPr>
        <b/>
        <sz val="7"/>
        <color indexed="8"/>
        <rFont val="Times New Roman"/>
        <family val="2"/>
      </rPr>
      <t xml:space="preserve">       </t>
    </r>
    <r>
      <rPr>
        <b/>
        <sz val="10"/>
        <color indexed="8"/>
        <rFont val="Arial"/>
        <family val="2"/>
      </rPr>
      <t>Calculations</t>
    </r>
  </si>
  <si>
    <r>
      <t xml:space="preserve">The so-called “heart” of the analysis. Whenever there were sources which outlined costs specifications these can be found back in the calculations tab. More detailed information about each of these values can be traced back to the </t>
    </r>
    <r>
      <rPr>
        <i/>
        <sz val="10"/>
        <color indexed="8"/>
        <rFont val="Arial"/>
        <family val="2"/>
      </rPr>
      <t>notes</t>
    </r>
    <r>
      <rPr>
        <sz val="10"/>
        <color indexed="8"/>
        <rFont val="Arial"/>
        <family val="2"/>
      </rPr>
      <t xml:space="preserve"> page in which you can see from which report and page number these can be accessed to. Just use </t>
    </r>
    <r>
      <rPr>
        <i/>
        <sz val="10"/>
        <color indexed="8"/>
        <rFont val="Arial"/>
        <family val="2"/>
      </rPr>
      <t>Ctrl+F</t>
    </r>
    <r>
      <rPr>
        <sz val="10"/>
        <color indexed="8"/>
        <rFont val="Arial"/>
        <family val="2"/>
      </rPr>
      <t xml:space="preserve"> in the </t>
    </r>
    <r>
      <rPr>
        <i/>
        <sz val="10"/>
        <color indexed="8"/>
        <rFont val="Arial"/>
        <family val="2"/>
      </rPr>
      <t>notes</t>
    </r>
    <r>
      <rPr>
        <sz val="10"/>
        <color indexed="8"/>
        <rFont val="Arial"/>
        <family val="2"/>
      </rPr>
      <t xml:space="preserve"> tab using the name of your source of interest located in the calculations. The last column of each technology contains valuable comments in which you can find more elaboration. </t>
    </r>
  </si>
  <si>
    <r>
      <t>6.</t>
    </r>
    <r>
      <rPr>
        <b/>
        <sz val="7"/>
        <color indexed="8"/>
        <rFont val="Times New Roman"/>
        <family val="2"/>
      </rPr>
      <t xml:space="preserve">       </t>
    </r>
    <r>
      <rPr>
        <b/>
        <sz val="10"/>
        <color indexed="8"/>
        <rFont val="Arial"/>
        <family val="2"/>
      </rPr>
      <t>Output ‘technology’</t>
    </r>
  </si>
  <si>
    <t>New output is compared to the old output. Data is retrieved from the results of the calculations tab. This new output is used in the input database for the ETM.</t>
  </si>
  <si>
    <r>
      <t>7.</t>
    </r>
    <r>
      <rPr>
        <b/>
        <sz val="7"/>
        <color indexed="8"/>
        <rFont val="Times New Roman"/>
        <family val="2"/>
      </rPr>
      <t xml:space="preserve">       </t>
    </r>
    <r>
      <rPr>
        <b/>
        <sz val="10"/>
        <color indexed="8"/>
        <rFont val="Arial"/>
        <family val="2"/>
      </rPr>
      <t>Supporting variables</t>
    </r>
  </si>
  <si>
    <r>
      <t xml:space="preserve">Some of the calculations done are performed using supporting variables like </t>
    </r>
    <r>
      <rPr>
        <i/>
        <sz val="10"/>
        <color indexed="8"/>
        <rFont val="Arial"/>
        <family val="2"/>
      </rPr>
      <t>hours_a_year</t>
    </r>
    <r>
      <rPr>
        <sz val="10"/>
        <color indexed="8"/>
        <rFont val="Arial"/>
        <family val="2"/>
      </rPr>
      <t xml:space="preserve"> , </t>
    </r>
    <r>
      <rPr>
        <i/>
        <sz val="10"/>
        <color indexed="8"/>
        <rFont val="Arial"/>
        <family val="2"/>
      </rPr>
      <t xml:space="preserve">MW_to kW </t>
    </r>
    <r>
      <rPr>
        <sz val="10"/>
        <color indexed="8"/>
        <rFont val="Arial"/>
        <family val="2"/>
      </rPr>
      <t>or value conversions (all data is recalculated to 2010 EURO)</t>
    </r>
    <r>
      <rPr>
        <i/>
        <sz val="10"/>
        <color indexed="8"/>
        <rFont val="Arial"/>
        <family val="2"/>
      </rPr>
      <t xml:space="preserve">. </t>
    </r>
    <r>
      <rPr>
        <sz val="10"/>
        <color indexed="8"/>
        <rFont val="Arial"/>
        <family val="2"/>
      </rPr>
      <t xml:space="preserve">In this way it is easier to understand each of the recalculations done. </t>
    </r>
  </si>
  <si>
    <t>Calculated average.</t>
  </si>
  <si>
    <r>
      <t>·</t>
    </r>
    <r>
      <rPr>
        <sz val="7"/>
        <color indexed="8"/>
        <rFont val="Times New Roman"/>
        <family val="1"/>
        <charset val="2"/>
      </rPr>
      <t xml:space="preserve">         </t>
    </r>
    <r>
      <rPr>
        <sz val="9"/>
        <color indexed="8"/>
        <rFont val="Arial"/>
        <family val="1"/>
        <charset val="2"/>
      </rPr>
      <t xml:space="preserve">In this file you can find the research done on the generating costs of </t>
    </r>
    <r>
      <rPr>
        <b/>
        <sz val="9"/>
        <color indexed="8"/>
        <rFont val="Arial"/>
        <family val="1"/>
        <charset val="2"/>
      </rPr>
      <t>nuclear</t>
    </r>
    <r>
      <rPr>
        <sz val="9"/>
        <color indexed="8"/>
        <rFont val="Arial"/>
        <family val="1"/>
        <charset val="2"/>
      </rPr>
      <t>.</t>
    </r>
  </si>
  <si>
    <t>ECF_2011_Power Perspectives 2030</t>
  </si>
  <si>
    <t>In nuclear technology, there are only two examples of new build using EPR technology in Europe (in Finland and France). Both projects have been subject to significant cost and schedule over-runs. In the aftermath of the Fukushima nuclear incident, additional
safety requirements are likely to create further capex requirements – creating greater uncertainty for investors and making the deployment of new nuclear even more dependent upon public financing support. Thus, for both existing and new nuclear capacity,
there is a large uncertainty about development of cost, pending the EU stress test to be performed from June 2011 onwards and potential additional security regulations following those and national nuclear safety assessments.</t>
  </si>
  <si>
    <t>In the wake of the Fukushima accident, deployment of nuclear energy is being phased out in Germany and Switzerland and blocked in Italy. Governments in France, the Netherlands, Sweden and the UK have expressed continued support for nuclear deployment
although the level of continued public support is less clear.</t>
  </si>
  <si>
    <t>No, scenario 2020 case</t>
  </si>
  <si>
    <t>Powerplant are constucted on undeveloped (e.g. greenfield) land.</t>
  </si>
  <si>
    <t>2011_CE_EM.Ec</t>
  </si>
  <si>
    <t>Use weblink</t>
  </si>
  <si>
    <t>2010_IEA_EM.ec</t>
  </si>
  <si>
    <t>2010_EIA_EM.Ec</t>
  </si>
  <si>
    <t>EFA_201104_The World Nuclear Industry Status Report 2010-2011</t>
  </si>
  <si>
    <t>EFA_2011</t>
  </si>
  <si>
    <t>2011_EFA_EM.Ec</t>
  </si>
  <si>
    <t>and external validation (has yet to take place)</t>
  </si>
</sst>
</file>

<file path=xl/styles.xml><?xml version="1.0" encoding="utf-8"?>
<styleSheet xmlns="http://schemas.openxmlformats.org/spreadsheetml/2006/main">
  <numFmts count="11">
    <numFmt numFmtId="164" formatCode="_-&quot;€&quot;\ * #,##0.00_-;_-&quot;€&quot;\ * #,##0.00\-;_-&quot;€&quot;\ * &quot;-&quot;??_-;_-@_-"/>
    <numFmt numFmtId="165" formatCode="_-* #,##0.00_-;_-* #,##0.00\-;_-* &quot;-&quot;??_-;_-@_-"/>
    <numFmt numFmtId="166" formatCode="0.0"/>
    <numFmt numFmtId="167" formatCode="[$-413]d\ mmmm\ yyyy;@"/>
    <numFmt numFmtId="168" formatCode="0.0%"/>
    <numFmt numFmtId="169" formatCode="[$-409]mmmm\ d\,\ yyyy;@"/>
    <numFmt numFmtId="170" formatCode="_-* #,##0.00_-;\-* #,##0.00_-;_-* &quot;-&quot;??_-;_-@_-"/>
    <numFmt numFmtId="171" formatCode="#,##0.0"/>
    <numFmt numFmtId="172" formatCode="#,##0_ ;\-#,##0\ "/>
    <numFmt numFmtId="173" formatCode="0.000"/>
    <numFmt numFmtId="174" formatCode="0.0000000"/>
  </numFmts>
  <fonts count="118">
    <font>
      <sz val="12"/>
      <color theme="1"/>
      <name val="Lettertype hoofdteks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Lettertype hoofdtekst"/>
      <family val="2"/>
    </font>
    <font>
      <sz val="12"/>
      <color theme="1"/>
      <name val="Arial"/>
      <family val="2"/>
    </font>
    <font>
      <sz val="11"/>
      <color indexed="8"/>
      <name val="Calibri"/>
      <family val="2"/>
    </font>
    <font>
      <b/>
      <sz val="11"/>
      <color theme="1"/>
      <name val="Calibri"/>
      <family val="2"/>
      <scheme val="minor"/>
    </font>
    <font>
      <sz val="11"/>
      <name val="Calibri"/>
      <family val="2"/>
      <scheme val="minor"/>
    </font>
    <font>
      <sz val="10"/>
      <name val="Arial"/>
      <family val="2"/>
    </font>
    <font>
      <b/>
      <sz val="10"/>
      <name val="Arial"/>
      <family val="2"/>
    </font>
    <font>
      <sz val="10"/>
      <color theme="1"/>
      <name val="Arial"/>
      <family val="2"/>
    </font>
    <font>
      <u/>
      <sz val="12"/>
      <color theme="10"/>
      <name val="Lettertype hoofdtekst"/>
      <family val="2"/>
    </font>
    <font>
      <u/>
      <sz val="12"/>
      <color theme="11"/>
      <name val="Lettertype hoofdtekst"/>
      <family val="2"/>
    </font>
    <font>
      <sz val="15"/>
      <color theme="1"/>
      <name val="Arial"/>
      <family val="2"/>
    </font>
    <font>
      <b/>
      <sz val="12"/>
      <color theme="1"/>
      <name val="Arial"/>
      <family val="2"/>
    </font>
    <font>
      <b/>
      <sz val="1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0006"/>
      <name val="Calibri"/>
      <family val="2"/>
      <scheme val="minor"/>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8"/>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sz val="8"/>
      <name val="Arial Narrow"/>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sz val="12"/>
      <color theme="0"/>
      <name val="Arial"/>
      <family val="2"/>
    </font>
    <font>
      <b/>
      <sz val="8"/>
      <color theme="1"/>
      <name val="Arial"/>
      <family val="2"/>
    </font>
    <font>
      <sz val="8"/>
      <color theme="0"/>
      <name val="Arial"/>
      <family val="2"/>
    </font>
    <font>
      <b/>
      <sz val="8"/>
      <color theme="0"/>
      <name val="Arial"/>
      <family val="2"/>
    </font>
    <font>
      <sz val="8"/>
      <color theme="1"/>
      <name val="Arial"/>
      <family val="2"/>
    </font>
    <font>
      <b/>
      <sz val="10"/>
      <color theme="0"/>
      <name val="Arial"/>
      <family val="2"/>
    </font>
    <font>
      <b/>
      <sz val="10"/>
      <color indexed="9"/>
      <name val="Arial"/>
      <family val="2"/>
    </font>
    <font>
      <sz val="10"/>
      <color theme="1"/>
      <name val="Lettertype hoofdtekst"/>
    </font>
    <font>
      <b/>
      <sz val="10"/>
      <color theme="1"/>
      <name val="Lettertype hoofdtekst"/>
    </font>
    <font>
      <u/>
      <sz val="10"/>
      <color theme="10"/>
      <name val="Arial"/>
      <family val="2"/>
    </font>
    <font>
      <sz val="9"/>
      <color indexed="81"/>
      <name val="Tahoma"/>
      <family val="2"/>
    </font>
    <font>
      <b/>
      <sz val="9"/>
      <color indexed="81"/>
      <name val="Tahoma"/>
      <family val="2"/>
    </font>
    <font>
      <sz val="10"/>
      <color theme="1"/>
      <name val="Lettertype hoofdtekst"/>
      <family val="2"/>
    </font>
    <font>
      <sz val="10"/>
      <color rgb="FF333333"/>
      <name val="Arial"/>
      <family val="2"/>
    </font>
    <font>
      <b/>
      <sz val="10"/>
      <color rgb="FF333333"/>
      <name val="Arial"/>
      <family val="2"/>
    </font>
    <font>
      <b/>
      <sz val="10"/>
      <color theme="1"/>
      <name val="Arial"/>
      <family val="2"/>
    </font>
    <font>
      <sz val="10"/>
      <name val="Lettertype hoofdtekst"/>
      <family val="2"/>
    </font>
    <font>
      <sz val="12"/>
      <color theme="1"/>
      <name val="Calibri"/>
      <family val="2"/>
      <scheme val="minor"/>
    </font>
    <font>
      <b/>
      <i/>
      <sz val="9"/>
      <color indexed="81"/>
      <name val="Tahoma"/>
      <family val="2"/>
    </font>
    <font>
      <b/>
      <sz val="9"/>
      <color indexed="8"/>
      <name val="Tahoma"/>
      <family val="2"/>
    </font>
    <font>
      <sz val="9"/>
      <color indexed="8"/>
      <name val="Tahoma"/>
      <family val="2"/>
    </font>
    <font>
      <u/>
      <sz val="10"/>
      <color indexed="12"/>
      <name val="Arial"/>
      <family val="2"/>
    </font>
    <font>
      <sz val="12"/>
      <color indexed="8"/>
      <name val="Arial"/>
      <family val="2"/>
    </font>
    <font>
      <sz val="9"/>
      <color indexed="8"/>
      <name val="Arial"/>
      <family val="2"/>
    </font>
    <font>
      <sz val="9"/>
      <name val="Arial"/>
      <family val="2"/>
    </font>
    <font>
      <b/>
      <sz val="8"/>
      <color indexed="9"/>
      <name val="Arial"/>
      <family val="2"/>
    </font>
    <font>
      <sz val="8"/>
      <color rgb="FF0070C0"/>
      <name val="Arial"/>
      <family val="2"/>
    </font>
    <font>
      <b/>
      <sz val="9"/>
      <color theme="1"/>
      <name val="Lettertype hoofdtekst"/>
      <family val="2"/>
    </font>
    <font>
      <b/>
      <sz val="9"/>
      <name val="Arial"/>
      <family val="2"/>
    </font>
    <font>
      <b/>
      <sz val="8"/>
      <color rgb="FF0070C0"/>
      <name val="Arial"/>
      <family val="2"/>
    </font>
    <font>
      <b/>
      <sz val="9"/>
      <color indexed="9"/>
      <name val="Arial"/>
      <family val="2"/>
    </font>
    <font>
      <b/>
      <sz val="9"/>
      <color theme="0"/>
      <name val="Arial"/>
      <family val="2"/>
    </font>
    <font>
      <sz val="12"/>
      <name val="Arial"/>
      <family val="2"/>
    </font>
    <font>
      <sz val="10"/>
      <color indexed="8"/>
      <name val="Arial"/>
      <family val="2"/>
    </font>
    <font>
      <sz val="9"/>
      <color indexed="30"/>
      <name val="Arial"/>
      <family val="2"/>
    </font>
    <font>
      <sz val="9"/>
      <color indexed="10"/>
      <name val="Arial"/>
      <family val="2"/>
    </font>
    <font>
      <b/>
      <sz val="10"/>
      <color indexed="8"/>
      <name val="Arial"/>
      <family val="2"/>
    </font>
    <font>
      <sz val="10"/>
      <color rgb="FF00B050"/>
      <name val="Arial"/>
      <family val="2"/>
    </font>
    <font>
      <b/>
      <i/>
      <sz val="10"/>
      <name val="Arial"/>
      <family val="2"/>
    </font>
    <font>
      <sz val="10"/>
      <color rgb="FFFF0000"/>
      <name val="Arial"/>
      <family val="2"/>
    </font>
    <font>
      <sz val="8"/>
      <color rgb="FFFF0000"/>
      <name val="Arial"/>
      <family val="2"/>
    </font>
    <font>
      <sz val="8"/>
      <color indexed="8"/>
      <name val="Arial"/>
      <family val="2"/>
    </font>
    <font>
      <b/>
      <sz val="12"/>
      <color theme="0"/>
      <name val="Arial"/>
      <family val="2"/>
    </font>
    <font>
      <sz val="12"/>
      <color indexed="8"/>
      <name val="Lettertype hoofdtekst"/>
      <family val="2"/>
    </font>
    <font>
      <b/>
      <sz val="9"/>
      <color indexed="8"/>
      <name val="Arial"/>
      <family val="2"/>
    </font>
    <font>
      <sz val="9"/>
      <color indexed="8"/>
      <name val="Symbol"/>
      <family val="1"/>
      <charset val="2"/>
    </font>
    <font>
      <sz val="7"/>
      <color indexed="8"/>
      <name val="Times New Roman"/>
      <family val="1"/>
      <charset val="2"/>
    </font>
    <font>
      <sz val="9"/>
      <color indexed="8"/>
      <name val="Arial"/>
      <family val="1"/>
      <charset val="2"/>
    </font>
    <font>
      <b/>
      <sz val="9"/>
      <color theme="1"/>
      <name val="Arial"/>
      <family val="2"/>
    </font>
    <font>
      <sz val="9"/>
      <color theme="1"/>
      <name val="Arial"/>
      <family val="2"/>
    </font>
    <font>
      <sz val="9"/>
      <color theme="1"/>
      <name val="Symbol"/>
      <family val="1"/>
      <charset val="2"/>
    </font>
    <font>
      <i/>
      <sz val="9"/>
      <color indexed="8"/>
      <name val="Arial"/>
      <family val="2"/>
    </font>
    <font>
      <b/>
      <sz val="9"/>
      <color indexed="8"/>
      <name val="Arial"/>
      <family val="1"/>
      <charset val="2"/>
    </font>
    <font>
      <i/>
      <sz val="9"/>
      <color indexed="8"/>
      <name val="Wingdings"/>
      <family val="2"/>
    </font>
    <font>
      <i/>
      <sz val="9"/>
      <color indexed="8"/>
      <name val="Arial"/>
      <family val="1"/>
      <charset val="2"/>
    </font>
    <font>
      <sz val="10"/>
      <color indexed="8"/>
      <name val="Arial"/>
      <family val="1"/>
      <charset val="2"/>
    </font>
    <font>
      <b/>
      <sz val="12"/>
      <color indexed="8"/>
      <name val="Arial"/>
      <family val="2"/>
    </font>
    <font>
      <b/>
      <sz val="10"/>
      <color indexed="8"/>
      <name val="Calibri"/>
      <family val="2"/>
    </font>
    <font>
      <b/>
      <sz val="7"/>
      <color indexed="8"/>
      <name val="Times New Roman"/>
      <family val="2"/>
    </font>
    <font>
      <i/>
      <sz val="10"/>
      <color indexed="8"/>
      <name val="Arial"/>
      <family val="2"/>
    </font>
    <font>
      <sz val="10"/>
      <color rgb="FF000000"/>
      <name val="Verdana"/>
      <family val="2"/>
    </font>
  </fonts>
  <fills count="71">
    <fill>
      <patternFill patternType="none"/>
    </fill>
    <fill>
      <patternFill patternType="gray125"/>
    </fill>
    <fill>
      <patternFill patternType="solid">
        <fgColor rgb="FFFFC7CE"/>
      </patternFill>
    </fill>
    <fill>
      <patternFill patternType="solid">
        <fgColor theme="3" tint="-0.499984740745262"/>
        <bgColor indexed="64"/>
      </patternFill>
    </fill>
    <fill>
      <patternFill patternType="solid">
        <fgColor indexed="44"/>
        <bgColor indexed="64"/>
      </patternFill>
    </fill>
    <fill>
      <patternFill patternType="solid">
        <fgColor indexed="4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0" tint="-4.9989318521683403E-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33"/>
        <bgColor indexed="64"/>
      </patternFill>
    </fill>
    <fill>
      <patternFill patternType="solid">
        <fgColor indexed="26"/>
      </patternFill>
    </fill>
    <fill>
      <patternFill patternType="solid">
        <fgColor theme="4" tint="0.79998168889431442"/>
        <bgColor indexed="64"/>
      </patternFill>
    </fill>
    <fill>
      <patternFill patternType="solid">
        <fgColor rgb="FFFFC000"/>
        <bgColor indexed="64"/>
      </patternFill>
    </fill>
    <fill>
      <patternFill patternType="solid">
        <fgColor theme="4" tint="-0.499984740745262"/>
        <bgColor indexed="64"/>
      </patternFill>
    </fill>
    <fill>
      <patternFill patternType="solid">
        <fgColor theme="7" tint="-0.499984740745262"/>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FFFFFF"/>
        <bgColor indexed="64"/>
      </patternFill>
    </fill>
  </fills>
  <borders count="100">
    <border>
      <left/>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style="hair">
        <color auto="1"/>
      </right>
      <top/>
      <bottom style="thin">
        <color auto="1"/>
      </bottom>
      <diagonal/>
    </border>
    <border>
      <left style="thin">
        <color theme="0"/>
      </left>
      <right style="thin">
        <color theme="0"/>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bottom/>
      <diagonal/>
    </border>
    <border>
      <left style="medium">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style="hair">
        <color auto="1"/>
      </right>
      <top/>
      <bottom/>
      <diagonal/>
    </border>
    <border>
      <left style="thin">
        <color auto="1"/>
      </left>
      <right/>
      <top style="thin">
        <color auto="1"/>
      </top>
      <bottom style="thin">
        <color auto="1"/>
      </bottom>
      <diagonal/>
    </border>
    <border>
      <left style="hair">
        <color auto="1"/>
      </left>
      <right/>
      <top/>
      <bottom style="thin">
        <color auto="1"/>
      </bottom>
      <diagonal/>
    </border>
    <border>
      <left/>
      <right style="thin">
        <color auto="1"/>
      </right>
      <top/>
      <bottom/>
      <diagonal/>
    </border>
    <border>
      <left style="thin">
        <color auto="1"/>
      </left>
      <right style="thin">
        <color auto="1"/>
      </right>
      <top/>
      <bottom/>
      <diagonal/>
    </border>
    <border>
      <left/>
      <right style="hair">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indexed="64"/>
      </top>
      <bottom/>
      <diagonal/>
    </border>
    <border>
      <left style="thin">
        <color auto="1"/>
      </left>
      <right style="thin">
        <color auto="1"/>
      </right>
      <top/>
      <bottom style="thin">
        <color auto="1"/>
      </bottom>
      <diagonal/>
    </border>
    <border>
      <left style="thin">
        <color theme="0"/>
      </left>
      <right style="thin">
        <color indexed="64"/>
      </right>
      <top style="thin">
        <color auto="1"/>
      </top>
      <bottom style="thin">
        <color auto="1"/>
      </bottom>
      <diagonal/>
    </border>
  </borders>
  <cellStyleXfs count="50867">
    <xf numFmtId="0" fontId="0" fillId="0" borderId="0"/>
    <xf numFmtId="0" fontId="9" fillId="4" borderId="1" applyFont="0" applyBorder="0">
      <alignment vertical="center"/>
    </xf>
    <xf numFmtId="166" fontId="11" fillId="5" borderId="2">
      <alignment horizontal="right" vertical="center"/>
    </xf>
    <xf numFmtId="0" fontId="9" fillId="0" borderId="2">
      <alignment vertical="center"/>
    </xf>
    <xf numFmtId="0" fontId="12" fillId="0" borderId="0"/>
    <xf numFmtId="164" fontId="12" fillId="0" borderId="0" applyFont="0" applyFill="0" applyBorder="0" applyAlignment="0" applyProtection="0"/>
    <xf numFmtId="9" fontId="12"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6" fillId="0" borderId="0"/>
    <xf numFmtId="0" fontId="7" fillId="0" borderId="0"/>
    <xf numFmtId="9" fontId="7" fillId="0" borderId="0" applyFont="0" applyFill="0" applyBorder="0" applyAlignment="0" applyProtection="0"/>
    <xf numFmtId="166" fontId="11" fillId="5" borderId="31">
      <alignment horizontal="right" vertical="center"/>
    </xf>
    <xf numFmtId="0" fontId="9" fillId="0" borderId="31">
      <alignment vertical="center"/>
    </xf>
    <xf numFmtId="166" fontId="11" fillId="5" borderId="31">
      <alignment horizontal="right" vertical="center"/>
    </xf>
    <xf numFmtId="0" fontId="47" fillId="45" borderId="22" applyNumberFormat="0" applyAlignment="0" applyProtection="0"/>
    <xf numFmtId="0" fontId="6" fillId="0" borderId="0"/>
    <xf numFmtId="0" fontId="56" fillId="0" borderId="0" applyNumberFormat="0" applyFill="0" applyBorder="0" applyAlignment="0" applyProtection="0">
      <alignment vertical="top"/>
      <protection locked="0"/>
    </xf>
    <xf numFmtId="164" fontId="6" fillId="0" borderId="0" applyFont="0" applyFill="0" applyBorder="0" applyAlignment="0" applyProtection="0"/>
    <xf numFmtId="9" fontId="6" fillId="0" borderId="0" applyFont="0" applyFill="0" applyBorder="0" applyAlignment="0" applyProtection="0"/>
    <xf numFmtId="0" fontId="23" fillId="10" borderId="0" applyNumberFormat="0" applyBorder="0" applyAlignment="0" applyProtection="0"/>
    <xf numFmtId="0" fontId="6" fillId="17" borderId="0" applyNumberFormat="0" applyBorder="0" applyAlignment="0" applyProtection="0"/>
    <xf numFmtId="0" fontId="9" fillId="40" borderId="0" applyNumberFormat="0" applyBorder="0" applyAlignment="0" applyProtection="0"/>
    <xf numFmtId="0" fontId="6" fillId="21" borderId="0" applyNumberFormat="0" applyBorder="0" applyAlignment="0" applyProtection="0"/>
    <xf numFmtId="0" fontId="9" fillId="41" borderId="0" applyNumberFormat="0" applyBorder="0" applyAlignment="0" applyProtection="0"/>
    <xf numFmtId="0" fontId="6" fillId="25" borderId="0" applyNumberFormat="0" applyBorder="0" applyAlignment="0" applyProtection="0"/>
    <xf numFmtId="0" fontId="9" fillId="42" borderId="0" applyNumberFormat="0" applyBorder="0" applyAlignment="0" applyProtection="0"/>
    <xf numFmtId="0" fontId="6" fillId="29" borderId="0" applyNumberFormat="0" applyBorder="0" applyAlignment="0" applyProtection="0"/>
    <xf numFmtId="0" fontId="9" fillId="43" borderId="0" applyNumberFormat="0" applyBorder="0" applyAlignment="0" applyProtection="0"/>
    <xf numFmtId="0" fontId="6" fillId="33" borderId="0" applyNumberFormat="0" applyBorder="0" applyAlignment="0" applyProtection="0"/>
    <xf numFmtId="0" fontId="9" fillId="44" borderId="0" applyNumberFormat="0" applyBorder="0" applyAlignment="0" applyProtection="0"/>
    <xf numFmtId="0" fontId="6" fillId="37" borderId="0" applyNumberFormat="0" applyBorder="0" applyAlignment="0" applyProtection="0"/>
    <xf numFmtId="0" fontId="9" fillId="45" borderId="0" applyNumberFormat="0" applyBorder="0" applyAlignment="0" applyProtection="0"/>
    <xf numFmtId="0" fontId="6" fillId="18" borderId="0" applyNumberFormat="0" applyBorder="0" applyAlignment="0" applyProtection="0"/>
    <xf numFmtId="0" fontId="9" fillId="46" borderId="0" applyNumberFormat="0" applyBorder="0" applyAlignment="0" applyProtection="0"/>
    <xf numFmtId="0" fontId="6" fillId="22" borderId="0" applyNumberFormat="0" applyBorder="0" applyAlignment="0" applyProtection="0"/>
    <xf numFmtId="0" fontId="9" fillId="47" borderId="0" applyNumberFormat="0" applyBorder="0" applyAlignment="0" applyProtection="0"/>
    <xf numFmtId="0" fontId="6" fillId="26" borderId="0" applyNumberFormat="0" applyBorder="0" applyAlignment="0" applyProtection="0"/>
    <xf numFmtId="0" fontId="9" fillId="48" borderId="0" applyNumberFormat="0" applyBorder="0" applyAlignment="0" applyProtection="0"/>
    <xf numFmtId="0" fontId="6" fillId="30" borderId="0" applyNumberFormat="0" applyBorder="0" applyAlignment="0" applyProtection="0"/>
    <xf numFmtId="0" fontId="9" fillId="43" borderId="0" applyNumberFormat="0" applyBorder="0" applyAlignment="0" applyProtection="0"/>
    <xf numFmtId="0" fontId="6" fillId="34" borderId="0" applyNumberFormat="0" applyBorder="0" applyAlignment="0" applyProtection="0"/>
    <xf numFmtId="0" fontId="9" fillId="46" borderId="0" applyNumberFormat="0" applyBorder="0" applyAlignment="0" applyProtection="0"/>
    <xf numFmtId="0" fontId="6" fillId="38" borderId="0" applyNumberFormat="0" applyBorder="0" applyAlignment="0" applyProtection="0"/>
    <xf numFmtId="0" fontId="9" fillId="49" borderId="0" applyNumberFormat="0" applyBorder="0" applyAlignment="0" applyProtection="0"/>
    <xf numFmtId="0" fontId="32" fillId="19" borderId="0" applyNumberFormat="0" applyBorder="0" applyAlignment="0" applyProtection="0"/>
    <xf numFmtId="0" fontId="35" fillId="50" borderId="0" applyNumberFormat="0" applyBorder="0" applyAlignment="0" applyProtection="0"/>
    <xf numFmtId="0" fontId="32" fillId="23" borderId="0" applyNumberFormat="0" applyBorder="0" applyAlignment="0" applyProtection="0"/>
    <xf numFmtId="0" fontId="35" fillId="47" borderId="0" applyNumberFormat="0" applyBorder="0" applyAlignment="0" applyProtection="0"/>
    <xf numFmtId="0" fontId="32" fillId="27" borderId="0" applyNumberFormat="0" applyBorder="0" applyAlignment="0" applyProtection="0"/>
    <xf numFmtId="0" fontId="35" fillId="48" borderId="0" applyNumberFormat="0" applyBorder="0" applyAlignment="0" applyProtection="0"/>
    <xf numFmtId="0" fontId="32" fillId="31" borderId="0" applyNumberFormat="0" applyBorder="0" applyAlignment="0" applyProtection="0"/>
    <xf numFmtId="0" fontId="35" fillId="51" borderId="0" applyNumberFormat="0" applyBorder="0" applyAlignment="0" applyProtection="0"/>
    <xf numFmtId="0" fontId="32" fillId="35" borderId="0" applyNumberFormat="0" applyBorder="0" applyAlignment="0" applyProtection="0"/>
    <xf numFmtId="0" fontId="35" fillId="52" borderId="0" applyNumberFormat="0" applyBorder="0" applyAlignment="0" applyProtection="0"/>
    <xf numFmtId="0" fontId="32" fillId="39" borderId="0" applyNumberFormat="0" applyBorder="0" applyAlignment="0" applyProtection="0"/>
    <xf numFmtId="0" fontId="35" fillId="53" borderId="0" applyNumberFormat="0" applyBorder="0" applyAlignment="0" applyProtection="0"/>
    <xf numFmtId="0" fontId="32" fillId="16" borderId="0" applyNumberFormat="0" applyBorder="0" applyAlignment="0" applyProtection="0"/>
    <xf numFmtId="0" fontId="35" fillId="54" borderId="0" applyNumberFormat="0" applyBorder="0" applyAlignment="0" applyProtection="0"/>
    <xf numFmtId="0" fontId="32" fillId="20" borderId="0" applyNumberFormat="0" applyBorder="0" applyAlignment="0" applyProtection="0"/>
    <xf numFmtId="0" fontId="35" fillId="55" borderId="0" applyNumberFormat="0" applyBorder="0" applyAlignment="0" applyProtection="0"/>
    <xf numFmtId="0" fontId="32" fillId="24" borderId="0" applyNumberFormat="0" applyBorder="0" applyAlignment="0" applyProtection="0"/>
    <xf numFmtId="0" fontId="35" fillId="56" borderId="0" applyNumberFormat="0" applyBorder="0" applyAlignment="0" applyProtection="0"/>
    <xf numFmtId="0" fontId="32" fillId="28" borderId="0" applyNumberFormat="0" applyBorder="0" applyAlignment="0" applyProtection="0"/>
    <xf numFmtId="0" fontId="35" fillId="51" borderId="0" applyNumberFormat="0" applyBorder="0" applyAlignment="0" applyProtection="0"/>
    <xf numFmtId="0" fontId="32" fillId="32" borderId="0" applyNumberFormat="0" applyBorder="0" applyAlignment="0" applyProtection="0"/>
    <xf numFmtId="0" fontId="35" fillId="52" borderId="0" applyNumberFormat="0" applyBorder="0" applyAlignment="0" applyProtection="0"/>
    <xf numFmtId="0" fontId="32" fillId="36" borderId="0" applyNumberFormat="0" applyBorder="0" applyAlignment="0" applyProtection="0"/>
    <xf numFmtId="0" fontId="35" fillId="57" borderId="0" applyNumberFormat="0" applyBorder="0" applyAlignment="0" applyProtection="0"/>
    <xf numFmtId="0" fontId="6" fillId="58" borderId="0"/>
    <xf numFmtId="0" fontId="9" fillId="4" borderId="1" applyFont="0" applyBorder="0">
      <alignment vertical="center"/>
    </xf>
    <xf numFmtId="0" fontId="33" fillId="2" borderId="0" applyNumberFormat="0" applyBorder="0" applyAlignment="0" applyProtection="0"/>
    <xf numFmtId="0" fontId="36" fillId="41" borderId="0" applyNumberFormat="0" applyBorder="0" applyAlignment="0" applyProtection="0"/>
    <xf numFmtId="0" fontId="9" fillId="0" borderId="2">
      <alignment vertical="center"/>
    </xf>
    <xf numFmtId="171" fontId="9" fillId="0" borderId="2">
      <alignment vertical="center"/>
    </xf>
    <xf numFmtId="0" fontId="27" fillId="13" borderId="16" applyNumberFormat="0" applyAlignment="0" applyProtection="0"/>
    <xf numFmtId="0" fontId="37" fillId="59" borderId="22" applyNumberFormat="0" applyAlignment="0" applyProtection="0"/>
    <xf numFmtId="0" fontId="29" fillId="14" borderId="19" applyNumberFormat="0" applyAlignment="0" applyProtection="0"/>
    <xf numFmtId="0" fontId="38" fillId="60" borderId="23"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5" fontId="12" fillId="0" borderId="0" applyFont="0" applyFill="0" applyBorder="0" applyAlignment="0" applyProtection="0"/>
    <xf numFmtId="170" fontId="12" fillId="0" borderId="0" applyFont="0" applyFill="0" applyBorder="0" applyAlignment="0" applyProtection="0"/>
    <xf numFmtId="0" fontId="31" fillId="0" borderId="0" applyNumberFormat="0" applyFill="0" applyBorder="0" applyAlignment="0" applyProtection="0"/>
    <xf numFmtId="0" fontId="39" fillId="0" borderId="0" applyNumberFormat="0" applyFill="0" applyBorder="0" applyAlignment="0" applyProtection="0"/>
    <xf numFmtId="0" fontId="40" fillId="42" borderId="0" applyNumberFormat="0" applyBorder="0" applyAlignment="0" applyProtection="0"/>
    <xf numFmtId="0" fontId="41" fillId="0" borderId="0"/>
    <xf numFmtId="0" fontId="41" fillId="0" borderId="0" applyNumberFormat="0" applyFill="0" applyBorder="0" applyProtection="0"/>
    <xf numFmtId="0" fontId="41" fillId="0" borderId="0" applyNumberFormat="0" applyFill="0" applyBorder="0" applyProtection="0"/>
    <xf numFmtId="0" fontId="20" fillId="0" borderId="13" applyNumberFormat="0" applyFill="0" applyAlignment="0" applyProtection="0"/>
    <xf numFmtId="0" fontId="42" fillId="0" borderId="24" applyNumberFormat="0" applyFill="0" applyAlignment="0" applyProtection="0"/>
    <xf numFmtId="0" fontId="21" fillId="0" borderId="14" applyNumberFormat="0" applyFill="0" applyAlignment="0" applyProtection="0"/>
    <xf numFmtId="0" fontId="43" fillId="0" borderId="25" applyNumberFormat="0" applyFill="0" applyAlignment="0" applyProtection="0"/>
    <xf numFmtId="0" fontId="22" fillId="0" borderId="15" applyNumberFormat="0" applyFill="0" applyAlignment="0" applyProtection="0"/>
    <xf numFmtId="0" fontId="44" fillId="0" borderId="26" applyNumberFormat="0" applyFill="0" applyAlignment="0" applyProtection="0"/>
    <xf numFmtId="0" fontId="22"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Protection="0"/>
    <xf numFmtId="0" fontId="25" fillId="12" borderId="16" applyNumberFormat="0" applyAlignment="0" applyProtection="0"/>
    <xf numFmtId="0" fontId="47" fillId="45" borderId="22" applyNumberFormat="0" applyAlignment="0" applyProtection="0"/>
    <xf numFmtId="166" fontId="11" fillId="5" borderId="2">
      <alignment horizontal="right" vertical="center"/>
    </xf>
    <xf numFmtId="171" fontId="11" fillId="5" borderId="2">
      <alignment horizontal="right" vertical="center"/>
    </xf>
    <xf numFmtId="0" fontId="28" fillId="0" borderId="18" applyNumberFormat="0" applyFill="0" applyAlignment="0" applyProtection="0"/>
    <xf numFmtId="0" fontId="48" fillId="0" borderId="27" applyNumberFormat="0" applyFill="0" applyAlignment="0" applyProtection="0"/>
    <xf numFmtId="0" fontId="24" fillId="11" borderId="0" applyNumberFormat="0" applyBorder="0" applyAlignment="0" applyProtection="0"/>
    <xf numFmtId="0" fontId="49" fillId="61" borderId="0" applyNumberFormat="0" applyBorder="0" applyAlignment="0" applyProtection="0"/>
    <xf numFmtId="0" fontId="34" fillId="0" borderId="0"/>
    <xf numFmtId="0" fontId="50" fillId="0" borderId="0"/>
    <xf numFmtId="0" fontId="12" fillId="0" borderId="0"/>
    <xf numFmtId="0" fontId="12" fillId="0" borderId="0"/>
    <xf numFmtId="0" fontId="12" fillId="0" borderId="0" applyNumberFormat="0" applyFont="0" applyFill="0" applyBorder="0" applyAlignment="0" applyProtection="0"/>
    <xf numFmtId="0" fontId="12" fillId="62" borderId="0">
      <alignment vertical="center"/>
    </xf>
    <xf numFmtId="0" fontId="12" fillId="0" borderId="0" applyNumberFormat="0" applyFont="0" applyFill="0" applyBorder="0" applyAlignment="0" applyProtection="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34" fillId="0" borderId="0" applyNumberFormat="0" applyFill="0" applyBorder="0" applyProtection="0"/>
    <xf numFmtId="0" fontId="12" fillId="0" borderId="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0" borderId="0"/>
    <xf numFmtId="0" fontId="12" fillId="62" borderId="0">
      <alignment vertical="center"/>
    </xf>
    <xf numFmtId="0" fontId="34" fillId="0" borderId="0" applyNumberFormat="0" applyFill="0" applyBorder="0" applyProtection="0"/>
    <xf numFmtId="0" fontId="51" fillId="0" borderId="0"/>
    <xf numFmtId="0" fontId="9" fillId="0" borderId="0"/>
    <xf numFmtId="0" fontId="51" fillId="0" borderId="0"/>
    <xf numFmtId="0" fontId="51" fillId="0" borderId="0"/>
    <xf numFmtId="0" fontId="51" fillId="0" borderId="0"/>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62" borderId="0">
      <alignment vertical="center"/>
    </xf>
    <xf numFmtId="0" fontId="12" fillId="0" borderId="0"/>
    <xf numFmtId="0" fontId="9" fillId="15" borderId="20" applyNumberFormat="0" applyFont="0" applyAlignment="0" applyProtection="0"/>
    <xf numFmtId="0" fontId="9" fillId="63" borderId="28" applyNumberFormat="0" applyFont="0" applyAlignment="0" applyProtection="0"/>
    <xf numFmtId="0" fontId="26" fillId="13" borderId="17" applyNumberFormat="0" applyAlignment="0" applyProtection="0"/>
    <xf numFmtId="0" fontId="52" fillId="59" borderId="29"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0" fillId="0" borderId="0" applyFont="0" applyFill="0" applyBorder="0" applyAlignment="0" applyProtection="0"/>
    <xf numFmtId="9" fontId="12" fillId="0" borderId="0" applyFont="0" applyFill="0" applyBorder="0" applyAlignment="0" applyProtection="0"/>
    <xf numFmtId="0" fontId="13" fillId="0" borderId="0" applyNumberFormat="0" applyFill="0" applyBorder="0" applyProtection="0"/>
    <xf numFmtId="0" fontId="13" fillId="0" borderId="0" applyNumberFormat="0" applyFill="0" applyBorder="0" applyProtection="0"/>
    <xf numFmtId="0" fontId="53" fillId="0" borderId="0" applyNumberFormat="0" applyFill="0" applyBorder="0" applyAlignment="0" applyProtection="0"/>
    <xf numFmtId="0" fontId="10" fillId="0" borderId="21" applyNumberFormat="0" applyFill="0" applyAlignment="0" applyProtection="0"/>
    <xf numFmtId="0" fontId="54" fillId="0" borderId="30" applyNumberFormat="0" applyFill="0" applyAlignment="0" applyProtection="0"/>
    <xf numFmtId="0" fontId="30" fillId="0" borderId="0" applyNumberFormat="0" applyFill="0" applyBorder="0" applyAlignment="0" applyProtection="0"/>
    <xf numFmtId="0" fontId="55" fillId="0" borderId="0" applyNumberForma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58" borderId="0"/>
    <xf numFmtId="170" fontId="6" fillId="0" borderId="0" applyFont="0" applyFill="0" applyBorder="0" applyAlignment="0" applyProtection="0"/>
    <xf numFmtId="170" fontId="6" fillId="0" borderId="0" applyFont="0" applyFill="0" applyBorder="0" applyAlignment="0" applyProtection="0"/>
    <xf numFmtId="0" fontId="9" fillId="0" borderId="31">
      <alignment vertical="center"/>
    </xf>
    <xf numFmtId="166" fontId="11" fillId="5" borderId="31">
      <alignment horizontal="right" vertical="center"/>
    </xf>
    <xf numFmtId="0" fontId="54" fillId="0" borderId="30" applyNumberFormat="0" applyFill="0" applyAlignment="0" applyProtection="0"/>
    <xf numFmtId="0" fontId="52" fillId="59" borderId="29" applyNumberFormat="0" applyAlignment="0" applyProtection="0"/>
    <xf numFmtId="0" fontId="9" fillId="63" borderId="28" applyNumberFormat="0" applyFont="0" applyAlignment="0" applyProtection="0"/>
    <xf numFmtId="0" fontId="9" fillId="63" borderId="28" applyNumberFormat="0" applyFont="0" applyAlignment="0" applyProtection="0"/>
    <xf numFmtId="0" fontId="9" fillId="0" borderId="31">
      <alignment vertical="center"/>
    </xf>
    <xf numFmtId="171" fontId="9" fillId="0" borderId="31">
      <alignment vertical="center"/>
    </xf>
    <xf numFmtId="0" fontId="9" fillId="0" borderId="31">
      <alignment vertical="center"/>
    </xf>
    <xf numFmtId="171" fontId="9" fillId="0" borderId="31">
      <alignment vertical="center"/>
    </xf>
    <xf numFmtId="166" fontId="11" fillId="5" borderId="31">
      <alignment horizontal="right" vertical="center"/>
    </xf>
    <xf numFmtId="171" fontId="11" fillId="5" borderId="31">
      <alignment horizontal="right" vertical="center"/>
    </xf>
    <xf numFmtId="171" fontId="11" fillId="5" borderId="31">
      <alignment horizontal="right" vertical="center"/>
    </xf>
    <xf numFmtId="171" fontId="11" fillId="5" borderId="31">
      <alignment horizontal="right" vertical="center"/>
    </xf>
    <xf numFmtId="166" fontId="11" fillId="5" borderId="31">
      <alignment horizontal="right" vertical="center"/>
    </xf>
    <xf numFmtId="0" fontId="47" fillId="45" borderId="22" applyNumberFormat="0" applyAlignment="0" applyProtection="0"/>
    <xf numFmtId="0" fontId="47" fillId="45" borderId="22" applyNumberFormat="0" applyAlignment="0" applyProtection="0"/>
    <xf numFmtId="0" fontId="37" fillId="59" borderId="22" applyNumberFormat="0" applyAlignment="0" applyProtection="0"/>
    <xf numFmtId="171" fontId="9" fillId="0" borderId="31">
      <alignment vertical="center"/>
    </xf>
    <xf numFmtId="0" fontId="9" fillId="0" borderId="31">
      <alignment vertical="center"/>
    </xf>
    <xf numFmtId="0" fontId="37" fillId="59" borderId="22" applyNumberFormat="0" applyAlignment="0" applyProtection="0"/>
    <xf numFmtId="0" fontId="9" fillId="63" borderId="28" applyNumberFormat="0" applyFont="0" applyAlignment="0" applyProtection="0"/>
    <xf numFmtId="0" fontId="54" fillId="0" borderId="30" applyNumberFormat="0" applyFill="0" applyAlignment="0" applyProtection="0"/>
    <xf numFmtId="0" fontId="52" fillId="59" borderId="29" applyNumberFormat="0" applyAlignment="0" applyProtection="0"/>
    <xf numFmtId="0" fontId="9" fillId="0" borderId="31">
      <alignment vertical="center"/>
    </xf>
    <xf numFmtId="166" fontId="11" fillId="5" borderId="31">
      <alignment horizontal="right" vertical="center"/>
    </xf>
    <xf numFmtId="0" fontId="54" fillId="0" borderId="30" applyNumberFormat="0" applyFill="0" applyAlignment="0" applyProtection="0"/>
    <xf numFmtId="0" fontId="37" fillId="59" borderId="22" applyNumberFormat="0" applyAlignment="0" applyProtection="0"/>
    <xf numFmtId="0" fontId="52" fillId="59" borderId="29" applyNumberFormat="0" applyAlignment="0" applyProtection="0"/>
    <xf numFmtId="0" fontId="5" fillId="0" borderId="0"/>
    <xf numFmtId="166" fontId="11" fillId="5" borderId="39">
      <alignment horizontal="right" vertical="center"/>
    </xf>
    <xf numFmtId="0" fontId="9" fillId="0" borderId="39">
      <alignment vertical="center"/>
    </xf>
    <xf numFmtId="166" fontId="11" fillId="5" borderId="39">
      <alignment horizontal="right" vertical="center"/>
    </xf>
    <xf numFmtId="0" fontId="47" fillId="45" borderId="35" applyNumberFormat="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37" fillId="59" borderId="35"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52" fillId="59" borderId="37" applyNumberFormat="0" applyAlignment="0" applyProtection="0"/>
    <xf numFmtId="0" fontId="9" fillId="63" borderId="36" applyNumberFormat="0" applyFont="0" applyAlignment="0" applyProtection="0"/>
    <xf numFmtId="0" fontId="9" fillId="63" borderId="36" applyNumberFormat="0" applyFont="0" applyAlignment="0" applyProtection="0"/>
    <xf numFmtId="0" fontId="9" fillId="0" borderId="39">
      <alignment vertical="center"/>
    </xf>
    <xf numFmtId="171" fontId="9" fillId="0" borderId="39">
      <alignment vertical="center"/>
    </xf>
    <xf numFmtId="0" fontId="9" fillId="0" borderId="39">
      <alignment vertical="center"/>
    </xf>
    <xf numFmtId="171" fontId="9" fillId="0" borderId="39">
      <alignment vertical="center"/>
    </xf>
    <xf numFmtId="166" fontId="11" fillId="5" borderId="39">
      <alignment horizontal="right" vertical="center"/>
    </xf>
    <xf numFmtId="171" fontId="11" fillId="5" borderId="39">
      <alignment horizontal="right" vertical="center"/>
    </xf>
    <xf numFmtId="171" fontId="11" fillId="5" borderId="39">
      <alignment horizontal="right" vertical="center"/>
    </xf>
    <xf numFmtId="171" fontId="11" fillId="5" borderId="39">
      <alignment horizontal="right" vertical="center"/>
    </xf>
    <xf numFmtId="166" fontId="11" fillId="5" borderId="39">
      <alignment horizontal="right" vertical="center"/>
    </xf>
    <xf numFmtId="0" fontId="47" fillId="45" borderId="35" applyNumberFormat="0" applyAlignment="0" applyProtection="0"/>
    <xf numFmtId="0" fontId="47" fillId="45" borderId="35" applyNumberFormat="0" applyAlignment="0" applyProtection="0"/>
    <xf numFmtId="0" fontId="37" fillId="59" borderId="35" applyNumberFormat="0" applyAlignment="0" applyProtection="0"/>
    <xf numFmtId="171" fontId="9" fillId="0" borderId="39">
      <alignment vertical="center"/>
    </xf>
    <xf numFmtId="0" fontId="9" fillId="0" borderId="39">
      <alignment vertical="center"/>
    </xf>
    <xf numFmtId="0" fontId="37" fillId="59" borderId="35" applyNumberFormat="0" applyAlignment="0" applyProtection="0"/>
    <xf numFmtId="0" fontId="9" fillId="63" borderId="36" applyNumberFormat="0" applyFont="0" applyAlignment="0" applyProtection="0"/>
    <xf numFmtId="0" fontId="54" fillId="0" borderId="38" applyNumberFormat="0" applyFill="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52" fillId="59" borderId="37" applyNumberFormat="0" applyAlignment="0" applyProtection="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166" fontId="11" fillId="5" borderId="39">
      <alignment horizontal="right" vertical="center"/>
    </xf>
    <xf numFmtId="171" fontId="9" fillId="0" borderId="39">
      <alignment vertical="center"/>
    </xf>
    <xf numFmtId="0" fontId="9" fillId="0" borderId="39">
      <alignment vertical="center"/>
    </xf>
    <xf numFmtId="166" fontId="11" fillId="5" borderId="39">
      <alignment horizontal="right" vertical="center"/>
    </xf>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9" fillId="0" borderId="39">
      <alignment vertical="center"/>
    </xf>
    <xf numFmtId="0" fontId="37" fillId="59" borderId="35" applyNumberFormat="0" applyAlignment="0" applyProtection="0"/>
    <xf numFmtId="0" fontId="37" fillId="59" borderId="35"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47" fillId="45" borderId="35" applyNumberFormat="0" applyAlignment="0" applyProtection="0"/>
    <xf numFmtId="0" fontId="47" fillId="45" borderId="35" applyNumberFormat="0" applyAlignment="0" applyProtection="0"/>
    <xf numFmtId="171" fontId="11" fillId="5" borderId="39">
      <alignment horizontal="right" vertical="center"/>
    </xf>
    <xf numFmtId="171" fontId="11" fillId="5" borderId="39">
      <alignment horizontal="right" vertical="center"/>
    </xf>
    <xf numFmtId="166" fontId="11" fillId="5" borderId="39">
      <alignment horizontal="right" vertical="center"/>
    </xf>
    <xf numFmtId="171" fontId="9" fillId="0" borderId="39">
      <alignment vertical="center"/>
    </xf>
    <xf numFmtId="0" fontId="9" fillId="0" borderId="39">
      <alignment vertical="center"/>
    </xf>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9" fillId="63" borderId="36" applyNumberFormat="0" applyFont="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0" fontId="37" fillId="59" borderId="35" applyNumberFormat="0" applyAlignment="0" applyProtection="0"/>
    <xf numFmtId="170" fontId="5" fillId="0" borderId="0" applyFont="0" applyFill="0" applyBorder="0" applyAlignment="0" applyProtection="0"/>
    <xf numFmtId="170" fontId="5" fillId="0" borderId="0" applyFont="0" applyFill="0" applyBorder="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8" borderId="0" applyNumberFormat="0" applyBorder="0" applyAlignment="0" applyProtection="0"/>
    <xf numFmtId="0" fontId="5" fillId="58" borderId="0"/>
    <xf numFmtId="170" fontId="5" fillId="0" borderId="0" applyFont="0" applyFill="0" applyBorder="0" applyAlignment="0" applyProtection="0"/>
    <xf numFmtId="170" fontId="5" fillId="0" borderId="0" applyFont="0" applyFill="0" applyBorder="0" applyAlignment="0" applyProtection="0"/>
    <xf numFmtId="0" fontId="12" fillId="0" borderId="0">
      <alignment horizontal="center" vertical="center"/>
    </xf>
    <xf numFmtId="0" fontId="15" fillId="0" borderId="0" applyNumberFormat="0" applyFill="0" applyBorder="0" applyAlignment="0" applyProtection="0">
      <alignment vertical="top"/>
      <protection locked="0"/>
    </xf>
    <xf numFmtId="166" fontId="11" fillId="5" borderId="49">
      <alignment horizontal="right" vertical="center"/>
    </xf>
    <xf numFmtId="0" fontId="37" fillId="59" borderId="45" applyNumberFormat="0" applyAlignment="0" applyProtection="0"/>
    <xf numFmtId="166" fontId="11" fillId="5" borderId="44">
      <alignment horizontal="right" vertical="center"/>
    </xf>
    <xf numFmtId="166" fontId="11" fillId="5" borderId="44">
      <alignment horizontal="right" vertical="center"/>
    </xf>
    <xf numFmtId="0" fontId="37" fillId="59" borderId="40" applyNumberFormat="0" applyAlignment="0" applyProtection="0"/>
    <xf numFmtId="0" fontId="9" fillId="0" borderId="44">
      <alignment vertical="center"/>
    </xf>
    <xf numFmtId="0" fontId="4" fillId="0" borderId="0"/>
    <xf numFmtId="166" fontId="11" fillId="5" borderId="44">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37" fillId="59" borderId="40" applyNumberFormat="0" applyAlignment="0" applyProtection="0"/>
    <xf numFmtId="0" fontId="4" fillId="21" borderId="0" applyNumberFormat="0" applyBorder="0" applyAlignment="0" applyProtection="0"/>
    <xf numFmtId="0" fontId="9" fillId="63" borderId="46" applyNumberFormat="0" applyFont="0" applyAlignment="0" applyProtection="0"/>
    <xf numFmtId="0" fontId="4" fillId="25" borderId="0" applyNumberFormat="0" applyBorder="0" applyAlignment="0" applyProtection="0"/>
    <xf numFmtId="0" fontId="4" fillId="29" borderId="0" applyNumberFormat="0" applyBorder="0" applyAlignment="0" applyProtection="0"/>
    <xf numFmtId="0" fontId="9" fillId="0" borderId="49">
      <alignment vertical="center"/>
    </xf>
    <xf numFmtId="0" fontId="4" fillId="33" borderId="0" applyNumberFormat="0" applyBorder="0" applyAlignment="0" applyProtection="0"/>
    <xf numFmtId="166" fontId="11" fillId="5" borderId="44">
      <alignment horizontal="right" vertical="center"/>
    </xf>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52" fillId="59" borderId="42" applyNumberFormat="0" applyAlignment="0" applyProtection="0"/>
    <xf numFmtId="0" fontId="4" fillId="38" borderId="0" applyNumberFormat="0" applyBorder="0" applyAlignment="0" applyProtection="0"/>
    <xf numFmtId="0" fontId="54" fillId="0" borderId="43" applyNumberFormat="0" applyFill="0" applyAlignment="0" applyProtection="0"/>
    <xf numFmtId="171" fontId="9" fillId="0" borderId="44">
      <alignment vertical="center"/>
    </xf>
    <xf numFmtId="0" fontId="47" fillId="45" borderId="40" applyNumberFormat="0" applyAlignment="0" applyProtection="0"/>
    <xf numFmtId="0" fontId="9" fillId="0" borderId="49">
      <alignment vertical="center"/>
    </xf>
    <xf numFmtId="166" fontId="11" fillId="5" borderId="44">
      <alignment horizontal="right" vertical="center"/>
    </xf>
    <xf numFmtId="171" fontId="11" fillId="5" borderId="44">
      <alignment horizontal="right" vertical="center"/>
    </xf>
    <xf numFmtId="171" fontId="11" fillId="5" borderId="49">
      <alignment horizontal="right" vertical="center"/>
    </xf>
    <xf numFmtId="171" fontId="9" fillId="0" borderId="44">
      <alignment vertical="center"/>
    </xf>
    <xf numFmtId="166" fontId="11" fillId="5" borderId="44">
      <alignment horizontal="right" vertical="center"/>
    </xf>
    <xf numFmtId="0" fontId="4" fillId="58" borderId="0"/>
    <xf numFmtId="166" fontId="11" fillId="5" borderId="44">
      <alignment horizontal="right" vertical="center"/>
    </xf>
    <xf numFmtId="170" fontId="4" fillId="0" borderId="0" applyFont="0" applyFill="0" applyBorder="0" applyAlignment="0" applyProtection="0"/>
    <xf numFmtId="170" fontId="4" fillId="0" borderId="0" applyFont="0" applyFill="0" applyBorder="0" applyAlignment="0" applyProtection="0"/>
    <xf numFmtId="0" fontId="37" fillId="59" borderId="45" applyNumberFormat="0" applyAlignment="0" applyProtection="0"/>
    <xf numFmtId="0" fontId="9" fillId="63" borderId="41" applyNumberFormat="0" applyFont="0" applyAlignment="0" applyProtection="0"/>
    <xf numFmtId="0" fontId="52" fillId="59" borderId="42" applyNumberFormat="0" applyAlignment="0" applyProtection="0"/>
    <xf numFmtId="0" fontId="54" fillId="0" borderId="43" applyNumberFormat="0" applyFill="0" applyAlignment="0" applyProtection="0"/>
    <xf numFmtId="0" fontId="9" fillId="63" borderId="46" applyNumberFormat="0" applyFont="0" applyAlignment="0" applyProtection="0"/>
    <xf numFmtId="0" fontId="9" fillId="63" borderId="46" applyNumberFormat="0" applyFont="0" applyAlignment="0" applyProtection="0"/>
    <xf numFmtId="0" fontId="47" fillId="45" borderId="40" applyNumberFormat="0" applyAlignment="0" applyProtection="0"/>
    <xf numFmtId="0" fontId="37" fillId="59" borderId="40" applyNumberFormat="0" applyAlignment="0" applyProtection="0"/>
    <xf numFmtId="171" fontId="9" fillId="0" borderId="44">
      <alignment vertical="center"/>
    </xf>
    <xf numFmtId="0" fontId="9" fillId="0" borderId="44">
      <alignment vertical="center"/>
    </xf>
    <xf numFmtId="0" fontId="37" fillId="59" borderId="40" applyNumberFormat="0" applyAlignment="0" applyProtection="0"/>
    <xf numFmtId="0" fontId="9" fillId="63" borderId="41" applyNumberFormat="0" applyFont="0" applyAlignment="0" applyProtection="0"/>
    <xf numFmtId="0" fontId="54" fillId="0" borderId="43" applyNumberFormat="0" applyFill="0" applyAlignment="0" applyProtection="0"/>
    <xf numFmtId="0" fontId="52" fillId="59" borderId="42" applyNumberFormat="0" applyAlignment="0" applyProtection="0"/>
    <xf numFmtId="0" fontId="9" fillId="0" borderId="44">
      <alignment vertical="center"/>
    </xf>
    <xf numFmtId="166" fontId="11" fillId="5" borderId="44">
      <alignment horizontal="right" vertical="center"/>
    </xf>
    <xf numFmtId="0" fontId="54" fillId="0" borderId="43" applyNumberFormat="0" applyFill="0" applyAlignment="0" applyProtection="0"/>
    <xf numFmtId="0" fontId="37" fillId="59" borderId="40" applyNumberFormat="0" applyAlignment="0" applyProtection="0"/>
    <xf numFmtId="0" fontId="52" fillId="59" borderId="42" applyNumberFormat="0" applyAlignment="0" applyProtection="0"/>
    <xf numFmtId="0" fontId="47" fillId="45" borderId="40" applyNumberFormat="0" applyAlignment="0" applyProtection="0"/>
    <xf numFmtId="0" fontId="9" fillId="63" borderId="41" applyNumberFormat="0" applyFont="0" applyAlignment="0" applyProtection="0"/>
    <xf numFmtId="0" fontId="52" fillId="59" borderId="47" applyNumberFormat="0" applyAlignment="0" applyProtection="0"/>
    <xf numFmtId="0" fontId="47" fillId="45" borderId="40" applyNumberFormat="0" applyAlignment="0" applyProtection="0"/>
    <xf numFmtId="0" fontId="37" fillId="59" borderId="40" applyNumberFormat="0" applyAlignment="0" applyProtection="0"/>
    <xf numFmtId="0" fontId="47" fillId="45" borderId="40" applyNumberFormat="0" applyAlignment="0" applyProtection="0"/>
    <xf numFmtId="166" fontId="11" fillId="5" borderId="44">
      <alignment horizontal="right" vertical="center"/>
    </xf>
    <xf numFmtId="0" fontId="52" fillId="59" borderId="47" applyNumberFormat="0" applyAlignment="0" applyProtection="0"/>
    <xf numFmtId="0" fontId="37" fillId="59" borderId="40" applyNumberFormat="0" applyAlignment="0" applyProtection="0"/>
    <xf numFmtId="0" fontId="54" fillId="0" borderId="48" applyNumberFormat="0" applyFill="0" applyAlignment="0" applyProtection="0"/>
    <xf numFmtId="0" fontId="9" fillId="63" borderId="46" applyNumberFormat="0" applyFont="0" applyAlignment="0" applyProtection="0"/>
    <xf numFmtId="0" fontId="9" fillId="0" borderId="44">
      <alignment vertical="center"/>
    </xf>
    <xf numFmtId="0" fontId="37" fillId="59" borderId="40" applyNumberFormat="0" applyAlignment="0" applyProtection="0"/>
    <xf numFmtId="0" fontId="52" fillId="59" borderId="47" applyNumberFormat="0" applyAlignment="0" applyProtection="0"/>
    <xf numFmtId="0" fontId="52" fillId="59" borderId="47" applyNumberFormat="0" applyAlignment="0" applyProtection="0"/>
    <xf numFmtId="171" fontId="9" fillId="0" borderId="49">
      <alignment vertical="center"/>
    </xf>
    <xf numFmtId="0" fontId="37" fillId="59" borderId="45" applyNumberFormat="0" applyAlignment="0" applyProtection="0"/>
    <xf numFmtId="166" fontId="11" fillId="5" borderId="49">
      <alignment horizontal="right" vertical="center"/>
    </xf>
    <xf numFmtId="166" fontId="11" fillId="5" borderId="49">
      <alignment horizontal="right" vertical="center"/>
    </xf>
    <xf numFmtId="171" fontId="9" fillId="0" borderId="49">
      <alignment vertical="center"/>
    </xf>
    <xf numFmtId="166" fontId="11" fillId="5" borderId="49">
      <alignment horizontal="right" vertical="center"/>
    </xf>
    <xf numFmtId="0" fontId="37" fillId="59" borderId="45" applyNumberFormat="0" applyAlignment="0" applyProtection="0"/>
    <xf numFmtId="166" fontId="11" fillId="5" borderId="49">
      <alignment horizontal="right" vertical="center"/>
    </xf>
    <xf numFmtId="171" fontId="11" fillId="5" borderId="44">
      <alignment horizontal="right" vertical="center"/>
    </xf>
    <xf numFmtId="171" fontId="11" fillId="5" borderId="44">
      <alignment horizontal="right" vertical="center"/>
    </xf>
    <xf numFmtId="0" fontId="9" fillId="0" borderId="49">
      <alignment vertical="center"/>
    </xf>
    <xf numFmtId="0" fontId="37" fillId="59" borderId="40" applyNumberFormat="0" applyAlignment="0" applyProtection="0"/>
    <xf numFmtId="0" fontId="9" fillId="0" borderId="44">
      <alignment vertical="center"/>
    </xf>
    <xf numFmtId="0" fontId="47" fillId="45" borderId="45"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2" fillId="59" borderId="47" applyNumberFormat="0" applyAlignment="0" applyProtection="0"/>
    <xf numFmtId="0" fontId="9" fillId="63" borderId="41" applyNumberFormat="0" applyFont="0" applyAlignment="0" applyProtection="0"/>
    <xf numFmtId="0" fontId="54" fillId="0" borderId="43" applyNumberFormat="0" applyFill="0" applyAlignment="0" applyProtection="0"/>
    <xf numFmtId="0" fontId="54" fillId="0" borderId="43" applyNumberFormat="0" applyFill="0" applyAlignment="0" applyProtection="0"/>
    <xf numFmtId="0" fontId="54" fillId="0" borderId="43" applyNumberFormat="0" applyFill="0" applyAlignment="0" applyProtection="0"/>
    <xf numFmtId="0" fontId="47" fillId="45" borderId="45" applyNumberFormat="0" applyAlignment="0" applyProtection="0"/>
    <xf numFmtId="0" fontId="52" fillId="59" borderId="47" applyNumberFormat="0" applyAlignment="0" applyProtection="0"/>
    <xf numFmtId="0" fontId="9" fillId="0" borderId="49">
      <alignment vertical="center"/>
    </xf>
    <xf numFmtId="171" fontId="11" fillId="5" borderId="49">
      <alignment horizontal="right" vertical="center"/>
    </xf>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171" fontId="9" fillId="0" borderId="49">
      <alignment vertical="center"/>
    </xf>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9" fillId="0" borderId="44">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63" borderId="41" applyNumberFormat="0" applyFont="0" applyAlignment="0" applyProtection="0"/>
    <xf numFmtId="170" fontId="4" fillId="0" borderId="0" applyFont="0" applyFill="0" applyBorder="0" applyAlignment="0" applyProtection="0"/>
    <xf numFmtId="170" fontId="4" fillId="0" borderId="0" applyFont="0" applyFill="0" applyBorder="0" applyAlignment="0" applyProtection="0"/>
    <xf numFmtId="0" fontId="52" fillId="59" borderId="42" applyNumberFormat="0" applyAlignment="0" applyProtection="0"/>
    <xf numFmtId="166" fontId="11" fillId="5" borderId="49">
      <alignment horizontal="right" vertical="center"/>
    </xf>
    <xf numFmtId="0" fontId="9" fillId="0" borderId="49">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2" fillId="59" borderId="42"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40"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2" fillId="59" borderId="47" applyNumberFormat="0" applyAlignment="0" applyProtection="0"/>
    <xf numFmtId="0" fontId="54" fillId="0" borderId="48" applyNumberFormat="0" applyFill="0" applyAlignment="0" applyProtection="0"/>
    <xf numFmtId="171" fontId="11" fillId="5" borderId="44">
      <alignment horizontal="right" vertical="center"/>
    </xf>
    <xf numFmtId="0" fontId="9" fillId="0" borderId="49">
      <alignment vertical="center"/>
    </xf>
    <xf numFmtId="166" fontId="11" fillId="5" borderId="39">
      <alignment horizontal="right" vertical="center"/>
    </xf>
    <xf numFmtId="171" fontId="9" fillId="0" borderId="39">
      <alignment vertical="center"/>
    </xf>
    <xf numFmtId="0" fontId="9" fillId="0" borderId="39">
      <alignment vertical="center"/>
    </xf>
    <xf numFmtId="166" fontId="11" fillId="5" borderId="39">
      <alignment horizontal="right" vertical="center"/>
    </xf>
    <xf numFmtId="0" fontId="9" fillId="0" borderId="39">
      <alignment vertical="center"/>
    </xf>
    <xf numFmtId="0" fontId="37" fillId="59" borderId="35" applyNumberFormat="0" applyAlignment="0" applyProtection="0"/>
    <xf numFmtId="0" fontId="37" fillId="59" borderId="35" applyNumberFormat="0" applyAlignment="0" applyProtection="0"/>
    <xf numFmtId="0" fontId="47" fillId="45" borderId="35" applyNumberFormat="0" applyAlignment="0" applyProtection="0"/>
    <xf numFmtId="0" fontId="47" fillId="45" borderId="35" applyNumberFormat="0" applyAlignment="0" applyProtection="0"/>
    <xf numFmtId="171" fontId="11" fillId="5" borderId="39">
      <alignment horizontal="right" vertical="center"/>
    </xf>
    <xf numFmtId="171" fontId="11" fillId="5" borderId="39">
      <alignment horizontal="right" vertical="center"/>
    </xf>
    <xf numFmtId="166" fontId="11" fillId="5" borderId="39">
      <alignment horizontal="right" vertical="center"/>
    </xf>
    <xf numFmtId="171" fontId="9" fillId="0" borderId="39">
      <alignment vertical="center"/>
    </xf>
    <xf numFmtId="0" fontId="9" fillId="0" borderId="39">
      <alignment vertical="center"/>
    </xf>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9" fillId="63" borderId="36" applyNumberFormat="0" applyFont="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4" fillId="0" borderId="0"/>
    <xf numFmtId="166" fontId="11" fillId="5" borderId="39">
      <alignment horizontal="right" vertical="center"/>
    </xf>
    <xf numFmtId="0" fontId="9" fillId="0" borderId="39">
      <alignment vertical="center"/>
    </xf>
    <xf numFmtId="166" fontId="11" fillId="5" borderId="39">
      <alignment horizontal="right" vertical="center"/>
    </xf>
    <xf numFmtId="0" fontId="47" fillId="45" borderId="35"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7" fillId="59" borderId="3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52" fillId="59" borderId="37" applyNumberFormat="0" applyAlignment="0" applyProtection="0"/>
    <xf numFmtId="0" fontId="9" fillId="63" borderId="36" applyNumberFormat="0" applyFont="0" applyAlignment="0" applyProtection="0"/>
    <xf numFmtId="0" fontId="9" fillId="63" borderId="36" applyNumberFormat="0" applyFont="0" applyAlignment="0" applyProtection="0"/>
    <xf numFmtId="0" fontId="9" fillId="0" borderId="39">
      <alignment vertical="center"/>
    </xf>
    <xf numFmtId="171" fontId="9" fillId="0" borderId="39">
      <alignment vertical="center"/>
    </xf>
    <xf numFmtId="0" fontId="9" fillId="0" borderId="39">
      <alignment vertical="center"/>
    </xf>
    <xf numFmtId="171" fontId="9" fillId="0" borderId="39">
      <alignment vertical="center"/>
    </xf>
    <xf numFmtId="166" fontId="11" fillId="5" borderId="39">
      <alignment horizontal="right" vertical="center"/>
    </xf>
    <xf numFmtId="171" fontId="11" fillId="5" borderId="39">
      <alignment horizontal="right" vertical="center"/>
    </xf>
    <xf numFmtId="171" fontId="11" fillId="5" borderId="39">
      <alignment horizontal="right" vertical="center"/>
    </xf>
    <xf numFmtId="171" fontId="11" fillId="5" borderId="39">
      <alignment horizontal="right" vertical="center"/>
    </xf>
    <xf numFmtId="166" fontId="11" fillId="5" borderId="39">
      <alignment horizontal="right" vertical="center"/>
    </xf>
    <xf numFmtId="0" fontId="47" fillId="45" borderId="35" applyNumberFormat="0" applyAlignment="0" applyProtection="0"/>
    <xf numFmtId="0" fontId="47" fillId="45" borderId="35" applyNumberFormat="0" applyAlignment="0" applyProtection="0"/>
    <xf numFmtId="0" fontId="37" fillId="59" borderId="35" applyNumberFormat="0" applyAlignment="0" applyProtection="0"/>
    <xf numFmtId="171" fontId="9" fillId="0" borderId="39">
      <alignment vertical="center"/>
    </xf>
    <xf numFmtId="0" fontId="9" fillId="0" borderId="39">
      <alignment vertical="center"/>
    </xf>
    <xf numFmtId="0" fontId="37" fillId="59" borderId="35" applyNumberFormat="0" applyAlignment="0" applyProtection="0"/>
    <xf numFmtId="0" fontId="9" fillId="63" borderId="36" applyNumberFormat="0" applyFont="0" applyAlignment="0" applyProtection="0"/>
    <xf numFmtId="0" fontId="54" fillId="0" borderId="38" applyNumberFormat="0" applyFill="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52" fillId="59" borderId="37"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6" fontId="11" fillId="5" borderId="39">
      <alignment horizontal="right" vertical="center"/>
    </xf>
    <xf numFmtId="171" fontId="9" fillId="0" borderId="39">
      <alignment vertical="center"/>
    </xf>
    <xf numFmtId="0" fontId="9" fillId="0" borderId="39">
      <alignment vertical="center"/>
    </xf>
    <xf numFmtId="166" fontId="11" fillId="5" borderId="39">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0" borderId="39">
      <alignment vertical="center"/>
    </xf>
    <xf numFmtId="0" fontId="37" fillId="59" borderId="35" applyNumberFormat="0" applyAlignment="0" applyProtection="0"/>
    <xf numFmtId="0" fontId="37" fillId="59" borderId="3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47" fillId="45" borderId="35" applyNumberFormat="0" applyAlignment="0" applyProtection="0"/>
    <xf numFmtId="171" fontId="11" fillId="5" borderId="39">
      <alignment horizontal="right" vertical="center"/>
    </xf>
    <xf numFmtId="171" fontId="11" fillId="5" borderId="39">
      <alignment horizontal="right" vertical="center"/>
    </xf>
    <xf numFmtId="166" fontId="11" fillId="5" borderId="39">
      <alignment horizontal="right" vertical="center"/>
    </xf>
    <xf numFmtId="171" fontId="9" fillId="0" borderId="39">
      <alignment vertical="center"/>
    </xf>
    <xf numFmtId="0" fontId="9" fillId="0" borderId="39">
      <alignment vertical="center"/>
    </xf>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9" fillId="63" borderId="36" applyNumberFormat="0" applyFont="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7" fillId="59" borderId="3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54" fillId="0" borderId="38" applyNumberFormat="0" applyFill="0" applyAlignment="0" applyProtection="0"/>
    <xf numFmtId="0" fontId="52" fillId="59" borderId="37" applyNumberFormat="0" applyAlignment="0" applyProtection="0"/>
    <xf numFmtId="0" fontId="9" fillId="63" borderId="36" applyNumberFormat="0" applyFon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37" fillId="59" borderId="35"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6" fontId="11" fillId="5" borderId="39">
      <alignment horizontal="right" vertical="center"/>
    </xf>
    <xf numFmtId="0" fontId="9" fillId="0" borderId="39">
      <alignment vertical="center"/>
    </xf>
    <xf numFmtId="166" fontId="11" fillId="5" borderId="39">
      <alignment horizontal="right" vertical="center"/>
    </xf>
    <xf numFmtId="0" fontId="47" fillId="45" borderId="35" applyNumberFormat="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52" fillId="59" borderId="37" applyNumberFormat="0" applyAlignment="0" applyProtection="0"/>
    <xf numFmtId="0" fontId="9" fillId="63" borderId="36" applyNumberFormat="0" applyFont="0" applyAlignment="0" applyProtection="0"/>
    <xf numFmtId="0" fontId="9" fillId="63" borderId="36" applyNumberFormat="0" applyFont="0" applyAlignment="0" applyProtection="0"/>
    <xf numFmtId="0" fontId="9" fillId="0" borderId="39">
      <alignment vertical="center"/>
    </xf>
    <xf numFmtId="171" fontId="9" fillId="0" borderId="39">
      <alignment vertical="center"/>
    </xf>
    <xf numFmtId="0" fontId="9" fillId="0" borderId="39">
      <alignment vertical="center"/>
    </xf>
    <xf numFmtId="171" fontId="9" fillId="0" borderId="39">
      <alignment vertical="center"/>
    </xf>
    <xf numFmtId="166" fontId="11" fillId="5" borderId="39">
      <alignment horizontal="right" vertical="center"/>
    </xf>
    <xf numFmtId="171" fontId="11" fillId="5" borderId="39">
      <alignment horizontal="right" vertical="center"/>
    </xf>
    <xf numFmtId="171" fontId="11" fillId="5" borderId="39">
      <alignment horizontal="right" vertical="center"/>
    </xf>
    <xf numFmtId="171" fontId="11" fillId="5" borderId="39">
      <alignment horizontal="right" vertical="center"/>
    </xf>
    <xf numFmtId="166" fontId="11" fillId="5" borderId="39">
      <alignment horizontal="right" vertical="center"/>
    </xf>
    <xf numFmtId="0" fontId="47" fillId="45" borderId="35" applyNumberFormat="0" applyAlignment="0" applyProtection="0"/>
    <xf numFmtId="0" fontId="47" fillId="45" borderId="35" applyNumberFormat="0" applyAlignment="0" applyProtection="0"/>
    <xf numFmtId="0" fontId="37" fillId="59" borderId="35" applyNumberFormat="0" applyAlignment="0" applyProtection="0"/>
    <xf numFmtId="171" fontId="9" fillId="0" borderId="39">
      <alignment vertical="center"/>
    </xf>
    <xf numFmtId="0" fontId="9" fillId="0" borderId="39">
      <alignment vertical="center"/>
    </xf>
    <xf numFmtId="0" fontId="37" fillId="59" borderId="35" applyNumberFormat="0" applyAlignment="0" applyProtection="0"/>
    <xf numFmtId="0" fontId="9" fillId="63" borderId="36" applyNumberFormat="0" applyFont="0" applyAlignment="0" applyProtection="0"/>
    <xf numFmtId="0" fontId="54" fillId="0" borderId="38" applyNumberFormat="0" applyFill="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52" fillId="59" borderId="37" applyNumberFormat="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166" fontId="11" fillId="5" borderId="39">
      <alignment horizontal="right" vertical="center"/>
    </xf>
    <xf numFmtId="0" fontId="9" fillId="0" borderId="39">
      <alignment vertical="center"/>
    </xf>
    <xf numFmtId="166" fontId="11" fillId="5" borderId="39">
      <alignment horizontal="righ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166" fontId="11" fillId="5" borderId="39">
      <alignment horizontal="right" vertical="center"/>
    </xf>
    <xf numFmtId="171" fontId="9" fillId="0" borderId="39">
      <alignment vertical="center"/>
    </xf>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9" fillId="0" borderId="39">
      <alignment vertical="center"/>
    </xf>
    <xf numFmtId="0" fontId="37" fillId="59" borderId="35" applyNumberFormat="0" applyAlignment="0" applyProtection="0"/>
    <xf numFmtId="0" fontId="37" fillId="59" borderId="3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47" fillId="45" borderId="35" applyNumberFormat="0" applyAlignment="0" applyProtection="0"/>
    <xf numFmtId="171" fontId="11" fillId="5" borderId="39">
      <alignment horizontal="right" vertical="center"/>
    </xf>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9" fillId="63" borderId="36" applyNumberFormat="0" applyFont="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0" fontId="37" fillId="59" borderId="35"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52" fillId="59" borderId="37" applyNumberFormat="0" applyAlignment="0" applyProtection="0"/>
    <xf numFmtId="0" fontId="9" fillId="63" borderId="36" applyNumberFormat="0" applyFont="0" applyAlignment="0" applyProtection="0"/>
    <xf numFmtId="0" fontId="9" fillId="63" borderId="36" applyNumberFormat="0" applyFont="0" applyAlignment="0" applyProtection="0"/>
    <xf numFmtId="0" fontId="9" fillId="0" borderId="39">
      <alignment vertical="center"/>
    </xf>
    <xf numFmtId="171" fontId="9" fillId="0" borderId="39">
      <alignment vertical="center"/>
    </xf>
    <xf numFmtId="0" fontId="9" fillId="0" borderId="39">
      <alignment vertical="center"/>
    </xf>
    <xf numFmtId="171" fontId="9" fillId="0" borderId="39">
      <alignment vertical="center"/>
    </xf>
    <xf numFmtId="166" fontId="11" fillId="5" borderId="39">
      <alignment horizontal="right" vertical="center"/>
    </xf>
    <xf numFmtId="171" fontId="11" fillId="5" borderId="39">
      <alignment horizontal="right" vertical="center"/>
    </xf>
    <xf numFmtId="171" fontId="11" fillId="5" borderId="39">
      <alignment horizontal="right" vertical="center"/>
    </xf>
    <xf numFmtId="171" fontId="11" fillId="5" borderId="39">
      <alignment horizontal="right" vertical="center"/>
    </xf>
    <xf numFmtId="166" fontId="11" fillId="5" borderId="39">
      <alignment horizontal="right" vertical="center"/>
    </xf>
    <xf numFmtId="0" fontId="47" fillId="45" borderId="35" applyNumberFormat="0" applyAlignment="0" applyProtection="0"/>
    <xf numFmtId="0" fontId="47" fillId="45" borderId="35" applyNumberFormat="0" applyAlignment="0" applyProtection="0"/>
    <xf numFmtId="0" fontId="37" fillId="59" borderId="35" applyNumberFormat="0" applyAlignment="0" applyProtection="0"/>
    <xf numFmtId="171" fontId="9" fillId="0" borderId="39">
      <alignment vertical="center"/>
    </xf>
    <xf numFmtId="0" fontId="9" fillId="0" borderId="39">
      <alignment vertical="center"/>
    </xf>
    <xf numFmtId="0" fontId="37" fillId="59" borderId="35" applyNumberFormat="0" applyAlignment="0" applyProtection="0"/>
    <xf numFmtId="0" fontId="9" fillId="63" borderId="36" applyNumberFormat="0" applyFont="0" applyAlignment="0" applyProtection="0"/>
    <xf numFmtId="0" fontId="54" fillId="0" borderId="38" applyNumberFormat="0" applyFill="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52" fillId="59" borderId="37" applyNumberFormat="0" applyAlignment="0" applyProtection="0"/>
    <xf numFmtId="166" fontId="11" fillId="5" borderId="39">
      <alignment horizontal="right" vertical="center"/>
    </xf>
    <xf numFmtId="171" fontId="9" fillId="0" borderId="39">
      <alignment vertical="center"/>
    </xf>
    <xf numFmtId="0" fontId="9" fillId="0" borderId="39">
      <alignment vertical="center"/>
    </xf>
    <xf numFmtId="166" fontId="11" fillId="5" borderId="39">
      <alignment horizontal="right" vertical="center"/>
    </xf>
    <xf numFmtId="0" fontId="9" fillId="0" borderId="39">
      <alignment vertical="center"/>
    </xf>
    <xf numFmtId="0" fontId="37" fillId="59" borderId="35" applyNumberFormat="0" applyAlignment="0" applyProtection="0"/>
    <xf numFmtId="0" fontId="37" fillId="59" borderId="35" applyNumberFormat="0" applyAlignment="0" applyProtection="0"/>
    <xf numFmtId="0" fontId="47" fillId="45" borderId="35" applyNumberFormat="0" applyAlignment="0" applyProtection="0"/>
    <xf numFmtId="0" fontId="47" fillId="45" borderId="35" applyNumberFormat="0" applyAlignment="0" applyProtection="0"/>
    <xf numFmtId="171" fontId="11" fillId="5" borderId="39">
      <alignment horizontal="right" vertical="center"/>
    </xf>
    <xf numFmtId="171" fontId="11" fillId="5" borderId="39">
      <alignment horizontal="right" vertical="center"/>
    </xf>
    <xf numFmtId="166" fontId="11" fillId="5" borderId="39">
      <alignment horizontal="right" vertical="center"/>
    </xf>
    <xf numFmtId="171" fontId="9" fillId="0" borderId="39">
      <alignment vertical="center"/>
    </xf>
    <xf numFmtId="0" fontId="9" fillId="0" borderId="39">
      <alignment vertical="center"/>
    </xf>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9" fillId="63" borderId="36" applyNumberFormat="0" applyFont="0" applyAlignment="0" applyProtection="0"/>
    <xf numFmtId="0" fontId="52" fillId="59" borderId="37" applyNumberFormat="0" applyAlignment="0" applyProtection="0"/>
    <xf numFmtId="0" fontId="9" fillId="0" borderId="39">
      <alignment vertical="center"/>
    </xf>
    <xf numFmtId="166" fontId="11" fillId="5" borderId="39">
      <alignment horizontal="right" vertical="center"/>
    </xf>
    <xf numFmtId="0" fontId="54" fillId="0" borderId="38" applyNumberFormat="0" applyFill="0" applyAlignment="0" applyProtection="0"/>
    <xf numFmtId="0" fontId="37" fillId="59" borderId="35" applyNumberFormat="0" applyAlignment="0" applyProtection="0"/>
    <xf numFmtId="0" fontId="47" fillId="45" borderId="35" applyNumberFormat="0" applyAlignment="0" applyProtection="0"/>
    <xf numFmtId="0" fontId="9" fillId="63" borderId="36" applyNumberFormat="0" applyFont="0" applyAlignment="0" applyProtection="0"/>
    <xf numFmtId="0" fontId="52" fillId="59" borderId="37" applyNumberFormat="0" applyAlignment="0" applyProtection="0"/>
    <xf numFmtId="0" fontId="54" fillId="0" borderId="38" applyNumberFormat="0" applyFill="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8" borderId="0" applyNumberFormat="0" applyBorder="0" applyAlignment="0" applyProtection="0"/>
    <xf numFmtId="0" fontId="4" fillId="58" borderId="0"/>
    <xf numFmtId="170" fontId="4" fillId="0" borderId="0" applyFont="0" applyFill="0" applyBorder="0" applyAlignment="0" applyProtection="0"/>
    <xf numFmtId="170" fontId="4" fillId="0" borderId="0" applyFont="0" applyFill="0" applyBorder="0" applyAlignment="0" applyProtection="0"/>
    <xf numFmtId="0" fontId="52" fillId="59" borderId="42" applyNumberFormat="0" applyAlignment="0" applyProtection="0"/>
    <xf numFmtId="0" fontId="54" fillId="0" borderId="48" applyNumberFormat="0" applyFill="0" applyAlignment="0" applyProtection="0"/>
    <xf numFmtId="171" fontId="11" fillId="5" borderId="44">
      <alignment horizontal="right" vertical="center"/>
    </xf>
    <xf numFmtId="0" fontId="37" fillId="59" borderId="40" applyNumberFormat="0" applyAlignment="0" applyProtection="0"/>
    <xf numFmtId="0" fontId="54" fillId="0" borderId="43" applyNumberFormat="0" applyFill="0" applyAlignment="0" applyProtection="0"/>
    <xf numFmtId="166" fontId="11" fillId="5" borderId="49">
      <alignment horizontal="right" vertical="center"/>
    </xf>
    <xf numFmtId="0" fontId="47" fillId="45" borderId="40" applyNumberFormat="0" applyAlignment="0" applyProtection="0"/>
    <xf numFmtId="0" fontId="9" fillId="0" borderId="44">
      <alignment vertical="center"/>
    </xf>
    <xf numFmtId="0" fontId="47" fillId="45" borderId="40" applyNumberFormat="0" applyAlignment="0" applyProtection="0"/>
    <xf numFmtId="0" fontId="37" fillId="59" borderId="45" applyNumberFormat="0" applyAlignment="0" applyProtection="0"/>
    <xf numFmtId="0" fontId="9" fillId="63" borderId="46" applyNumberFormat="0" applyFont="0" applyAlignment="0" applyProtection="0"/>
    <xf numFmtId="0" fontId="9" fillId="0" borderId="44">
      <alignment vertical="center"/>
    </xf>
    <xf numFmtId="0" fontId="9" fillId="0" borderId="49">
      <alignment vertical="center"/>
    </xf>
    <xf numFmtId="0" fontId="9" fillId="0" borderId="44">
      <alignment vertical="center"/>
    </xf>
    <xf numFmtId="166" fontId="11" fillId="5" borderId="49">
      <alignment horizontal="right" vertical="center"/>
    </xf>
    <xf numFmtId="166" fontId="11" fillId="5" borderId="44">
      <alignment horizontal="right" vertical="center"/>
    </xf>
    <xf numFmtId="171" fontId="11" fillId="5" borderId="49">
      <alignment horizontal="right" vertical="center"/>
    </xf>
    <xf numFmtId="0" fontId="37" fillId="59" borderId="45" applyNumberFormat="0" applyAlignment="0" applyProtection="0"/>
    <xf numFmtId="0" fontId="47" fillId="45" borderId="40" applyNumberFormat="0" applyAlignment="0" applyProtection="0"/>
    <xf numFmtId="171" fontId="11" fillId="5" borderId="44">
      <alignment horizontal="right" vertical="center"/>
    </xf>
    <xf numFmtId="166" fontId="11" fillId="5" borderId="44">
      <alignment horizontal="right" vertical="center"/>
    </xf>
    <xf numFmtId="0" fontId="52" fillId="59" borderId="47" applyNumberFormat="0" applyAlignment="0" applyProtection="0"/>
    <xf numFmtId="171" fontId="11" fillId="5" borderId="44">
      <alignment horizontal="right" vertical="center"/>
    </xf>
    <xf numFmtId="0" fontId="9" fillId="63" borderId="46" applyNumberFormat="0" applyFont="0" applyAlignment="0" applyProtection="0"/>
    <xf numFmtId="0" fontId="9" fillId="0" borderId="44">
      <alignment vertical="center"/>
    </xf>
    <xf numFmtId="0" fontId="54" fillId="0" borderId="48" applyNumberFormat="0" applyFill="0" applyAlignment="0" applyProtection="0"/>
    <xf numFmtId="0" fontId="9" fillId="0" borderId="44">
      <alignment vertical="center"/>
    </xf>
    <xf numFmtId="0" fontId="47" fillId="45" borderId="45" applyNumberFormat="0" applyAlignment="0" applyProtection="0"/>
    <xf numFmtId="0" fontId="54" fillId="0" borderId="43" applyNumberFormat="0" applyFill="0" applyAlignment="0" applyProtection="0"/>
    <xf numFmtId="171" fontId="9" fillId="0" borderId="44">
      <alignment vertical="center"/>
    </xf>
    <xf numFmtId="171" fontId="11" fillId="5" borderId="49">
      <alignment horizontal="right" vertical="center"/>
    </xf>
    <xf numFmtId="0" fontId="54" fillId="0" borderId="43" applyNumberFormat="0" applyFill="0" applyAlignment="0" applyProtection="0"/>
    <xf numFmtId="166" fontId="11" fillId="5" borderId="49">
      <alignment horizontal="right" vertical="center"/>
    </xf>
    <xf numFmtId="166" fontId="11" fillId="5" borderId="49">
      <alignment horizontal="right" vertical="center"/>
    </xf>
    <xf numFmtId="0" fontId="9" fillId="63" borderId="41" applyNumberFormat="0" applyFont="0" applyAlignment="0" applyProtection="0"/>
    <xf numFmtId="171" fontId="9" fillId="0" borderId="44">
      <alignment vertical="center"/>
    </xf>
    <xf numFmtId="0" fontId="52" fillId="59" borderId="42" applyNumberFormat="0" applyAlignment="0" applyProtection="0"/>
    <xf numFmtId="166" fontId="11" fillId="5" borderId="44">
      <alignment horizontal="right" vertical="center"/>
    </xf>
    <xf numFmtId="166" fontId="11" fillId="5" borderId="49">
      <alignment horizontal="right" vertical="center"/>
    </xf>
    <xf numFmtId="0" fontId="52" fillId="59" borderId="47" applyNumberFormat="0" applyAlignment="0" applyProtection="0"/>
    <xf numFmtId="0" fontId="47" fillId="45" borderId="45" applyNumberFormat="0" applyAlignment="0" applyProtection="0"/>
    <xf numFmtId="0" fontId="47" fillId="45" borderId="40" applyNumberFormat="0" applyAlignment="0" applyProtection="0"/>
    <xf numFmtId="0" fontId="9" fillId="0" borderId="44">
      <alignment vertical="center"/>
    </xf>
    <xf numFmtId="0" fontId="9" fillId="63" borderId="41" applyNumberFormat="0" applyFont="0" applyAlignment="0" applyProtection="0"/>
    <xf numFmtId="0" fontId="47" fillId="45" borderId="45" applyNumberFormat="0" applyAlignment="0" applyProtection="0"/>
    <xf numFmtId="166" fontId="11" fillId="5" borderId="44">
      <alignment horizontal="right" vertical="center"/>
    </xf>
    <xf numFmtId="0" fontId="52" fillId="59" borderId="47" applyNumberFormat="0" applyAlignment="0" applyProtection="0"/>
    <xf numFmtId="0" fontId="52" fillId="59" borderId="47" applyNumberFormat="0" applyAlignment="0" applyProtection="0"/>
    <xf numFmtId="0" fontId="52" fillId="59" borderId="47" applyNumberFormat="0" applyAlignment="0" applyProtection="0"/>
    <xf numFmtId="0" fontId="47" fillId="45" borderId="45" applyNumberFormat="0" applyAlignment="0" applyProtection="0"/>
    <xf numFmtId="0" fontId="9" fillId="0" borderId="49">
      <alignment vertical="center"/>
    </xf>
    <xf numFmtId="0" fontId="52" fillId="59" borderId="42" applyNumberFormat="0" applyAlignment="0" applyProtection="0"/>
    <xf numFmtId="0" fontId="37" fillId="59" borderId="40" applyNumberFormat="0" applyAlignment="0" applyProtection="0"/>
    <xf numFmtId="0" fontId="54" fillId="0" borderId="48" applyNumberFormat="0" applyFill="0" applyAlignment="0" applyProtection="0"/>
    <xf numFmtId="0" fontId="9" fillId="63" borderId="46" applyNumberFormat="0" applyFont="0" applyAlignment="0" applyProtection="0"/>
    <xf numFmtId="171" fontId="11" fillId="5" borderId="49">
      <alignment horizontal="right" vertical="center"/>
    </xf>
    <xf numFmtId="0" fontId="54" fillId="0" borderId="43" applyNumberFormat="0" applyFill="0" applyAlignment="0" applyProtection="0"/>
    <xf numFmtId="0" fontId="54" fillId="0" borderId="43" applyNumberFormat="0" applyFill="0" applyAlignment="0" applyProtection="0"/>
    <xf numFmtId="171" fontId="9" fillId="0" borderId="44">
      <alignment vertical="center"/>
    </xf>
    <xf numFmtId="0" fontId="37" fillId="59" borderId="40" applyNumberFormat="0" applyAlignment="0" applyProtection="0"/>
    <xf numFmtId="0" fontId="37" fillId="59" borderId="45" applyNumberFormat="0" applyAlignment="0" applyProtection="0"/>
    <xf numFmtId="166" fontId="11" fillId="5" borderId="49">
      <alignment horizontal="right" vertical="center"/>
    </xf>
    <xf numFmtId="0" fontId="52" fillId="59" borderId="42" applyNumberFormat="0" applyAlignment="0" applyProtection="0"/>
    <xf numFmtId="171" fontId="9" fillId="0" borderId="44">
      <alignment vertical="center"/>
    </xf>
    <xf numFmtId="0" fontId="9" fillId="0" borderId="49">
      <alignment vertical="center"/>
    </xf>
    <xf numFmtId="0" fontId="9" fillId="0" borderId="49">
      <alignment vertical="center"/>
    </xf>
    <xf numFmtId="166" fontId="11" fillId="5" borderId="49">
      <alignment horizontal="right" vertical="center"/>
    </xf>
    <xf numFmtId="0" fontId="9" fillId="63" borderId="41" applyNumberFormat="0" applyFont="0" applyAlignment="0" applyProtection="0"/>
    <xf numFmtId="0" fontId="47" fillId="45" borderId="40" applyNumberFormat="0" applyAlignment="0" applyProtection="0"/>
    <xf numFmtId="166" fontId="11" fillId="5" borderId="44">
      <alignment horizontal="right" vertical="center"/>
    </xf>
    <xf numFmtId="171" fontId="9" fillId="0" borderId="49">
      <alignment vertical="center"/>
    </xf>
    <xf numFmtId="0" fontId="54" fillId="0" borderId="48" applyNumberFormat="0" applyFill="0" applyAlignment="0" applyProtection="0"/>
    <xf numFmtId="0" fontId="9" fillId="63" borderId="41" applyNumberFormat="0" applyFont="0" applyAlignment="0" applyProtection="0"/>
    <xf numFmtId="0" fontId="47" fillId="45" borderId="40" applyNumberFormat="0" applyAlignment="0" applyProtection="0"/>
    <xf numFmtId="166" fontId="11" fillId="5" borderId="44">
      <alignment horizontal="right" vertical="center"/>
    </xf>
    <xf numFmtId="0" fontId="52" fillId="59" borderId="42" applyNumberFormat="0" applyAlignment="0" applyProtection="0"/>
    <xf numFmtId="0" fontId="47" fillId="45" borderId="45" applyNumberFormat="0" applyAlignment="0" applyProtection="0"/>
    <xf numFmtId="0" fontId="9" fillId="0" borderId="44">
      <alignment vertical="center"/>
    </xf>
    <xf numFmtId="171" fontId="11" fillId="5" borderId="44">
      <alignment horizontal="right" vertical="center"/>
    </xf>
    <xf numFmtId="0" fontId="54" fillId="0" borderId="48" applyNumberFormat="0" applyFill="0" applyAlignment="0" applyProtection="0"/>
    <xf numFmtId="171" fontId="9" fillId="0" borderId="49">
      <alignment vertical="center"/>
    </xf>
    <xf numFmtId="0" fontId="52" fillId="59" borderId="47" applyNumberFormat="0" applyAlignment="0" applyProtection="0"/>
    <xf numFmtId="0" fontId="54" fillId="0" borderId="43" applyNumberFormat="0" applyFill="0" applyAlignment="0" applyProtection="0"/>
    <xf numFmtId="0" fontId="54" fillId="0" borderId="43" applyNumberFormat="0" applyFill="0" applyAlignment="0" applyProtection="0"/>
    <xf numFmtId="166" fontId="11" fillId="5" borderId="49">
      <alignment horizontal="right" vertical="center"/>
    </xf>
    <xf numFmtId="0" fontId="37" fillId="59" borderId="45" applyNumberFormat="0" applyAlignment="0" applyProtection="0"/>
    <xf numFmtId="0" fontId="47" fillId="45" borderId="40" applyNumberFormat="0" applyAlignment="0" applyProtection="0"/>
    <xf numFmtId="0" fontId="37" fillId="59" borderId="45" applyNumberFormat="0" applyAlignment="0" applyProtection="0"/>
    <xf numFmtId="166" fontId="11" fillId="5" borderId="44">
      <alignment horizontal="right" vertical="center"/>
    </xf>
    <xf numFmtId="171" fontId="11" fillId="5" borderId="49">
      <alignment horizontal="right" vertical="center"/>
    </xf>
    <xf numFmtId="0" fontId="9" fillId="0" borderId="44">
      <alignment vertical="center"/>
    </xf>
    <xf numFmtId="0" fontId="47" fillId="45" borderId="45" applyNumberFormat="0" applyAlignment="0" applyProtection="0"/>
    <xf numFmtId="171" fontId="9" fillId="0" borderId="49">
      <alignment vertical="center"/>
    </xf>
    <xf numFmtId="0" fontId="37" fillId="59" borderId="40" applyNumberFormat="0" applyAlignment="0" applyProtection="0"/>
    <xf numFmtId="166" fontId="11" fillId="5" borderId="49">
      <alignment horizontal="right" vertical="center"/>
    </xf>
    <xf numFmtId="166" fontId="11" fillId="5" borderId="44">
      <alignment horizontal="right" vertical="center"/>
    </xf>
    <xf numFmtId="171" fontId="11" fillId="5" borderId="49">
      <alignment horizontal="right" vertical="center"/>
    </xf>
    <xf numFmtId="0" fontId="37" fillId="59" borderId="45" applyNumberFormat="0" applyAlignment="0" applyProtection="0"/>
    <xf numFmtId="0" fontId="47" fillId="45" borderId="40" applyNumberFormat="0" applyAlignment="0" applyProtection="0"/>
    <xf numFmtId="0" fontId="54" fillId="0" borderId="43" applyNumberFormat="0" applyFill="0" applyAlignment="0" applyProtection="0"/>
    <xf numFmtId="171" fontId="11" fillId="5" borderId="49">
      <alignment horizontal="right" vertical="center"/>
    </xf>
    <xf numFmtId="171" fontId="11" fillId="5" borderId="49">
      <alignment horizontal="right" vertical="center"/>
    </xf>
    <xf numFmtId="0" fontId="9" fillId="63" borderId="41" applyNumberFormat="0" applyFont="0" applyAlignment="0" applyProtection="0"/>
    <xf numFmtId="0" fontId="9" fillId="63" borderId="41" applyNumberFormat="0" applyFont="0" applyAlignment="0" applyProtection="0"/>
    <xf numFmtId="0" fontId="9" fillId="63" borderId="41" applyNumberFormat="0" applyFont="0" applyAlignment="0" applyProtection="0"/>
    <xf numFmtId="0" fontId="47" fillId="45" borderId="40" applyNumberFormat="0" applyAlignment="0" applyProtection="0"/>
    <xf numFmtId="171" fontId="11" fillId="5" borderId="44">
      <alignment horizontal="right" vertical="center"/>
    </xf>
    <xf numFmtId="0" fontId="52" fillId="59" borderId="42" applyNumberFormat="0" applyAlignment="0" applyProtection="0"/>
    <xf numFmtId="0" fontId="9" fillId="0" borderId="44">
      <alignment vertical="center"/>
    </xf>
    <xf numFmtId="0" fontId="9" fillId="0" borderId="49">
      <alignment vertical="center"/>
    </xf>
    <xf numFmtId="166" fontId="11" fillId="5" borderId="44">
      <alignment horizontal="right" vertical="center"/>
    </xf>
    <xf numFmtId="0" fontId="47" fillId="45" borderId="40" applyNumberFormat="0" applyAlignment="0" applyProtection="0"/>
    <xf numFmtId="0" fontId="54" fillId="0" borderId="43" applyNumberFormat="0" applyFill="0" applyAlignment="0" applyProtection="0"/>
    <xf numFmtId="171" fontId="11" fillId="5" borderId="44">
      <alignment horizontal="right" vertical="center"/>
    </xf>
    <xf numFmtId="0" fontId="37" fillId="59" borderId="40" applyNumberFormat="0" applyAlignment="0" applyProtection="0"/>
    <xf numFmtId="0" fontId="47" fillId="45" borderId="40" applyNumberFormat="0" applyAlignment="0" applyProtection="0"/>
    <xf numFmtId="0" fontId="54" fillId="0" borderId="43" applyNumberFormat="0" applyFill="0" applyAlignment="0" applyProtection="0"/>
    <xf numFmtId="0" fontId="37" fillId="59" borderId="40" applyNumberFormat="0" applyAlignment="0" applyProtection="0"/>
    <xf numFmtId="166" fontId="11" fillId="5" borderId="49">
      <alignment horizontal="right" vertical="center"/>
    </xf>
    <xf numFmtId="0" fontId="9" fillId="63" borderId="41" applyNumberFormat="0" applyFont="0" applyAlignment="0" applyProtection="0"/>
    <xf numFmtId="0" fontId="9" fillId="63" borderId="41" applyNumberFormat="0" applyFont="0" applyAlignment="0" applyProtection="0"/>
    <xf numFmtId="0" fontId="9" fillId="63" borderId="46" applyNumberFormat="0" applyFont="0" applyAlignment="0" applyProtection="0"/>
    <xf numFmtId="0" fontId="9" fillId="0" borderId="44">
      <alignment vertical="center"/>
    </xf>
    <xf numFmtId="0" fontId="47" fillId="45" borderId="45" applyNumberFormat="0" applyAlignment="0" applyProtection="0"/>
    <xf numFmtId="171" fontId="9" fillId="0" borderId="44">
      <alignment vertical="center"/>
    </xf>
    <xf numFmtId="0" fontId="37" fillId="59" borderId="45" applyNumberFormat="0" applyAlignment="0" applyProtection="0"/>
    <xf numFmtId="0" fontId="9" fillId="0" borderId="44">
      <alignment vertical="center"/>
    </xf>
    <xf numFmtId="166" fontId="11" fillId="5" borderId="49">
      <alignment horizontal="right" vertical="center"/>
    </xf>
    <xf numFmtId="0" fontId="9" fillId="0" borderId="44">
      <alignment vertical="center"/>
    </xf>
    <xf numFmtId="171" fontId="11" fillId="5" borderId="49">
      <alignment horizontal="right" vertical="center"/>
    </xf>
    <xf numFmtId="0" fontId="9" fillId="0" borderId="44">
      <alignment vertical="center"/>
    </xf>
    <xf numFmtId="0" fontId="54" fillId="0" borderId="43" applyNumberFormat="0" applyFill="0" applyAlignment="0" applyProtection="0"/>
    <xf numFmtId="171" fontId="9" fillId="0" borderId="49">
      <alignment vertical="center"/>
    </xf>
    <xf numFmtId="0" fontId="9" fillId="0" borderId="44">
      <alignment vertical="center"/>
    </xf>
    <xf numFmtId="0" fontId="37" fillId="59" borderId="45" applyNumberFormat="0" applyAlignment="0" applyProtection="0"/>
    <xf numFmtId="171" fontId="11" fillId="5" borderId="49">
      <alignment horizontal="right" vertical="center"/>
    </xf>
    <xf numFmtId="171" fontId="11" fillId="5" borderId="49">
      <alignment horizontal="right" vertical="center"/>
    </xf>
    <xf numFmtId="0" fontId="52" fillId="59" borderId="47" applyNumberFormat="0" applyAlignment="0" applyProtection="0"/>
    <xf numFmtId="166" fontId="11" fillId="5" borderId="49">
      <alignment horizontal="right" vertical="center"/>
    </xf>
    <xf numFmtId="0" fontId="47" fillId="45" borderId="45" applyNumberFormat="0" applyAlignment="0" applyProtection="0"/>
    <xf numFmtId="0" fontId="37" fillId="59" borderId="40" applyNumberFormat="0" applyAlignment="0" applyProtection="0"/>
    <xf numFmtId="0" fontId="9" fillId="0" borderId="49">
      <alignment vertical="center"/>
    </xf>
    <xf numFmtId="0" fontId="37" fillId="59" borderId="40" applyNumberFormat="0" applyAlignment="0" applyProtection="0"/>
    <xf numFmtId="0" fontId="9" fillId="63" borderId="41" applyNumberFormat="0" applyFont="0" applyAlignment="0" applyProtection="0"/>
    <xf numFmtId="0" fontId="9" fillId="0" borderId="44">
      <alignment vertical="center"/>
    </xf>
    <xf numFmtId="0" fontId="9" fillId="63" borderId="46" applyNumberFormat="0" applyFont="0" applyAlignment="0" applyProtection="0"/>
    <xf numFmtId="0" fontId="9" fillId="63" borderId="46" applyNumberFormat="0" applyFont="0" applyAlignment="0" applyProtection="0"/>
    <xf numFmtId="166" fontId="11" fillId="5" borderId="49">
      <alignment horizontal="right" vertical="center"/>
    </xf>
    <xf numFmtId="0" fontId="9" fillId="0" borderId="44">
      <alignment vertical="center"/>
    </xf>
    <xf numFmtId="0" fontId="54" fillId="0" borderId="43" applyNumberFormat="0" applyFill="0" applyAlignment="0" applyProtection="0"/>
    <xf numFmtId="0" fontId="9" fillId="0" borderId="44">
      <alignment vertical="center"/>
    </xf>
    <xf numFmtId="0" fontId="9" fillId="63" borderId="46" applyNumberFormat="0" applyFont="0" applyAlignment="0" applyProtection="0"/>
    <xf numFmtId="166" fontId="11" fillId="5" borderId="44">
      <alignment horizontal="right" vertical="center"/>
    </xf>
    <xf numFmtId="166" fontId="11" fillId="5" borderId="44">
      <alignment horizontal="right" vertical="center"/>
    </xf>
    <xf numFmtId="0" fontId="37" fillId="59" borderId="40" applyNumberFormat="0" applyAlignment="0" applyProtection="0"/>
    <xf numFmtId="0" fontId="54" fillId="0" borderId="43" applyNumberFormat="0" applyFill="0" applyAlignment="0" applyProtection="0"/>
    <xf numFmtId="0" fontId="54" fillId="0" borderId="48" applyNumberFormat="0" applyFill="0" applyAlignment="0" applyProtection="0"/>
    <xf numFmtId="0" fontId="9" fillId="63" borderId="41" applyNumberFormat="0" applyFont="0" applyAlignment="0" applyProtection="0"/>
    <xf numFmtId="171" fontId="11" fillId="5" borderId="44">
      <alignment horizontal="right" vertical="center"/>
    </xf>
    <xf numFmtId="166" fontId="11" fillId="5" borderId="49">
      <alignment horizontal="right" vertical="center"/>
    </xf>
    <xf numFmtId="0" fontId="54" fillId="0" borderId="48" applyNumberFormat="0" applyFill="0" applyAlignment="0" applyProtection="0"/>
    <xf numFmtId="0" fontId="54" fillId="0" borderId="48" applyNumberFormat="0" applyFill="0" applyAlignment="0" applyProtection="0"/>
    <xf numFmtId="0" fontId="9" fillId="63" borderId="46" applyNumberFormat="0" applyFont="0" applyAlignment="0" applyProtection="0"/>
    <xf numFmtId="0" fontId="47" fillId="45" borderId="40" applyNumberFormat="0" applyAlignment="0" applyProtection="0"/>
    <xf numFmtId="171" fontId="9" fillId="0" borderId="49">
      <alignment vertical="center"/>
    </xf>
    <xf numFmtId="0" fontId="47" fillId="45" borderId="45" applyNumberFormat="0" applyAlignment="0" applyProtection="0"/>
    <xf numFmtId="166" fontId="11" fillId="5" borderId="44">
      <alignment horizontal="right" vertical="center"/>
    </xf>
    <xf numFmtId="0" fontId="9" fillId="63" borderId="46" applyNumberFormat="0" applyFont="0" applyAlignment="0" applyProtection="0"/>
    <xf numFmtId="0" fontId="37" fillId="59" borderId="40" applyNumberFormat="0" applyAlignment="0" applyProtection="0"/>
    <xf numFmtId="166" fontId="11" fillId="5" borderId="49">
      <alignment horizontal="right" vertical="center"/>
    </xf>
    <xf numFmtId="171" fontId="11" fillId="5" borderId="44">
      <alignment horizontal="right" vertical="center"/>
    </xf>
    <xf numFmtId="0" fontId="9" fillId="0" borderId="49">
      <alignment vertical="center"/>
    </xf>
    <xf numFmtId="0" fontId="9" fillId="63" borderId="41" applyNumberFormat="0" applyFont="0" applyAlignment="0" applyProtection="0"/>
    <xf numFmtId="166" fontId="11" fillId="5" borderId="49">
      <alignment horizontal="right" vertical="center"/>
    </xf>
    <xf numFmtId="171" fontId="9" fillId="0" borderId="44">
      <alignment vertical="center"/>
    </xf>
    <xf numFmtId="0" fontId="9" fillId="0" borderId="49">
      <alignment vertical="center"/>
    </xf>
    <xf numFmtId="0" fontId="52" fillId="59" borderId="42" applyNumberFormat="0" applyAlignment="0" applyProtection="0"/>
    <xf numFmtId="0" fontId="52" fillId="59" borderId="42" applyNumberFormat="0" applyAlignment="0" applyProtection="0"/>
    <xf numFmtId="0" fontId="47" fillId="45" borderId="45" applyNumberFormat="0" applyAlignment="0" applyProtection="0"/>
    <xf numFmtId="171" fontId="9" fillId="0" borderId="44">
      <alignment vertical="center"/>
    </xf>
    <xf numFmtId="0" fontId="52" fillId="59" borderId="47" applyNumberFormat="0" applyAlignment="0" applyProtection="0"/>
    <xf numFmtId="0" fontId="47" fillId="45" borderId="40" applyNumberFormat="0" applyAlignment="0" applyProtection="0"/>
    <xf numFmtId="0" fontId="9" fillId="0" borderId="44">
      <alignment vertical="center"/>
    </xf>
    <xf numFmtId="0" fontId="9" fillId="0" borderId="49">
      <alignment vertical="center"/>
    </xf>
    <xf numFmtId="0" fontId="9" fillId="63" borderId="46" applyNumberFormat="0" applyFont="0" applyAlignment="0" applyProtection="0"/>
    <xf numFmtId="0" fontId="47" fillId="45" borderId="40" applyNumberFormat="0" applyAlignment="0" applyProtection="0"/>
    <xf numFmtId="0" fontId="9" fillId="0" borderId="44">
      <alignment vertical="center"/>
    </xf>
    <xf numFmtId="0" fontId="47" fillId="45" borderId="45" applyNumberFormat="0" applyAlignment="0" applyProtection="0"/>
    <xf numFmtId="0" fontId="37" fillId="59" borderId="40" applyNumberFormat="0" applyAlignment="0" applyProtection="0"/>
    <xf numFmtId="0" fontId="9" fillId="63" borderId="41" applyNumberFormat="0" applyFont="0" applyAlignment="0" applyProtection="0"/>
    <xf numFmtId="166" fontId="11" fillId="5" borderId="49">
      <alignment horizontal="right" vertical="center"/>
    </xf>
    <xf numFmtId="171" fontId="9" fillId="0" borderId="44">
      <alignment vertical="center"/>
    </xf>
    <xf numFmtId="0" fontId="47" fillId="45" borderId="40" applyNumberFormat="0" applyAlignment="0" applyProtection="0"/>
    <xf numFmtId="0" fontId="52" fillId="59" borderId="42" applyNumberFormat="0" applyAlignment="0" applyProtection="0"/>
    <xf numFmtId="0" fontId="47" fillId="45" borderId="45" applyNumberFormat="0" applyAlignment="0" applyProtection="0"/>
    <xf numFmtId="0" fontId="9" fillId="0" borderId="44">
      <alignment vertical="center"/>
    </xf>
    <xf numFmtId="171" fontId="9" fillId="0" borderId="44">
      <alignment vertical="center"/>
    </xf>
    <xf numFmtId="171" fontId="9" fillId="0" borderId="44">
      <alignment vertical="center"/>
    </xf>
    <xf numFmtId="166" fontId="11" fillId="5" borderId="44">
      <alignment horizontal="right" vertical="center"/>
    </xf>
    <xf numFmtId="0" fontId="9" fillId="0" borderId="49">
      <alignment vertical="center"/>
    </xf>
    <xf numFmtId="0" fontId="47" fillId="45" borderId="45" applyNumberFormat="0" applyAlignment="0" applyProtection="0"/>
    <xf numFmtId="0" fontId="37" fillId="59" borderId="40" applyNumberFormat="0" applyAlignment="0" applyProtection="0"/>
    <xf numFmtId="0" fontId="9" fillId="63" borderId="41" applyNumberFormat="0" applyFont="0" applyAlignment="0" applyProtection="0"/>
    <xf numFmtId="0" fontId="37" fillId="59" borderId="45" applyNumberFormat="0" applyAlignment="0" applyProtection="0"/>
    <xf numFmtId="0" fontId="54" fillId="0" borderId="43" applyNumberFormat="0" applyFill="0" applyAlignment="0" applyProtection="0"/>
    <xf numFmtId="0" fontId="52" fillId="59" borderId="42" applyNumberFormat="0" applyAlignment="0" applyProtection="0"/>
    <xf numFmtId="0" fontId="54" fillId="0" borderId="43" applyNumberFormat="0" applyFill="0" applyAlignment="0" applyProtection="0"/>
    <xf numFmtId="0" fontId="47" fillId="45" borderId="45" applyNumberFormat="0" applyAlignment="0" applyProtection="0"/>
    <xf numFmtId="166" fontId="11" fillId="5" borderId="49">
      <alignment horizontal="right" vertical="center"/>
    </xf>
    <xf numFmtId="0" fontId="9" fillId="63" borderId="41" applyNumberFormat="0" applyFont="0" applyAlignment="0" applyProtection="0"/>
    <xf numFmtId="0" fontId="47" fillId="45" borderId="45" applyNumberFormat="0" applyAlignment="0" applyProtection="0"/>
    <xf numFmtId="0" fontId="54" fillId="0" borderId="43" applyNumberFormat="0" applyFill="0" applyAlignment="0" applyProtection="0"/>
    <xf numFmtId="0" fontId="37" fillId="59" borderId="40" applyNumberFormat="0" applyAlignment="0" applyProtection="0"/>
    <xf numFmtId="0" fontId="52" fillId="59" borderId="42" applyNumberFormat="0" applyAlignment="0" applyProtection="0"/>
    <xf numFmtId="0" fontId="9" fillId="63" borderId="41" applyNumberFormat="0" applyFont="0" applyAlignment="0" applyProtection="0"/>
    <xf numFmtId="0" fontId="37" fillId="59" borderId="40" applyNumberFormat="0" applyAlignment="0" applyProtection="0"/>
    <xf numFmtId="166" fontId="11" fillId="5" borderId="44">
      <alignment horizontal="right" vertical="center"/>
    </xf>
    <xf numFmtId="0" fontId="9" fillId="0" borderId="49">
      <alignment vertical="center"/>
    </xf>
    <xf numFmtId="0" fontId="37" fillId="59" borderId="45" applyNumberFormat="0" applyAlignment="0" applyProtection="0"/>
    <xf numFmtId="166" fontId="11" fillId="5" borderId="44">
      <alignment horizontal="right" vertical="center"/>
    </xf>
    <xf numFmtId="0" fontId="54" fillId="0" borderId="43" applyNumberFormat="0" applyFill="0" applyAlignment="0" applyProtection="0"/>
    <xf numFmtId="0" fontId="9" fillId="0" borderId="44">
      <alignment vertical="center"/>
    </xf>
    <xf numFmtId="171" fontId="9" fillId="0" borderId="49">
      <alignment vertical="center"/>
    </xf>
    <xf numFmtId="0" fontId="37" fillId="59" borderId="40" applyNumberFormat="0" applyAlignment="0" applyProtection="0"/>
    <xf numFmtId="166" fontId="11" fillId="5" borderId="44">
      <alignment horizontal="right" vertical="center"/>
    </xf>
    <xf numFmtId="171" fontId="9" fillId="0" borderId="49">
      <alignment vertical="center"/>
    </xf>
    <xf numFmtId="0" fontId="52" fillId="59" borderId="42" applyNumberFormat="0" applyAlignment="0" applyProtection="0"/>
    <xf numFmtId="0" fontId="47" fillId="45" borderId="40" applyNumberFormat="0" applyAlignment="0" applyProtection="0"/>
    <xf numFmtId="0" fontId="9" fillId="0" borderId="49">
      <alignment vertical="center"/>
    </xf>
    <xf numFmtId="0" fontId="9" fillId="0" borderId="44">
      <alignment vertical="center"/>
    </xf>
    <xf numFmtId="0" fontId="37" fillId="59" borderId="45" applyNumberFormat="0" applyAlignment="0" applyProtection="0"/>
    <xf numFmtId="0" fontId="52" fillId="59" borderId="42" applyNumberFormat="0" applyAlignment="0" applyProtection="0"/>
    <xf numFmtId="0" fontId="52" fillId="59" borderId="47" applyNumberFormat="0" applyAlignment="0" applyProtection="0"/>
    <xf numFmtId="0" fontId="54" fillId="0" borderId="43" applyNumberFormat="0" applyFill="0" applyAlignment="0" applyProtection="0"/>
    <xf numFmtId="0" fontId="54" fillId="0" borderId="43" applyNumberFormat="0" applyFill="0" applyAlignment="0" applyProtection="0"/>
    <xf numFmtId="0" fontId="9" fillId="0" borderId="49">
      <alignment vertical="center"/>
    </xf>
    <xf numFmtId="171" fontId="11" fillId="5" borderId="44">
      <alignment horizontal="right" vertical="center"/>
    </xf>
    <xf numFmtId="0" fontId="54" fillId="0" borderId="48" applyNumberFormat="0" applyFill="0" applyAlignment="0" applyProtection="0"/>
    <xf numFmtId="166" fontId="11" fillId="5" borderId="49">
      <alignment horizontal="right" vertical="center"/>
    </xf>
    <xf numFmtId="0" fontId="52" fillId="59" borderId="47" applyNumberFormat="0" applyAlignment="0" applyProtection="0"/>
    <xf numFmtId="171" fontId="9" fillId="0" borderId="44">
      <alignment vertical="center"/>
    </xf>
    <xf numFmtId="166" fontId="11" fillId="5" borderId="44">
      <alignment horizontal="right" vertical="center"/>
    </xf>
    <xf numFmtId="0" fontId="9" fillId="0" borderId="49">
      <alignment vertical="center"/>
    </xf>
    <xf numFmtId="0" fontId="9" fillId="0" borderId="44">
      <alignment vertical="center"/>
    </xf>
    <xf numFmtId="171" fontId="11" fillId="5" borderId="44">
      <alignment horizontal="right" vertical="center"/>
    </xf>
    <xf numFmtId="0" fontId="9" fillId="0" borderId="49">
      <alignment vertical="center"/>
    </xf>
    <xf numFmtId="0" fontId="9" fillId="0" borderId="49">
      <alignment vertical="center"/>
    </xf>
    <xf numFmtId="0" fontId="54" fillId="0" borderId="43" applyNumberFormat="0" applyFill="0" applyAlignment="0" applyProtection="0"/>
    <xf numFmtId="0" fontId="54" fillId="0" borderId="43" applyNumberFormat="0" applyFill="0" applyAlignment="0" applyProtection="0"/>
    <xf numFmtId="0" fontId="9" fillId="63" borderId="46" applyNumberFormat="0" applyFont="0" applyAlignment="0" applyProtection="0"/>
    <xf numFmtId="171" fontId="9" fillId="0" borderId="44">
      <alignment vertical="center"/>
    </xf>
    <xf numFmtId="0" fontId="52" fillId="59" borderId="47" applyNumberFormat="0" applyAlignment="0" applyProtection="0"/>
    <xf numFmtId="166" fontId="11" fillId="5" borderId="49">
      <alignment horizontal="right" vertical="center"/>
    </xf>
    <xf numFmtId="171" fontId="11" fillId="5" borderId="44">
      <alignment horizontal="right" vertical="center"/>
    </xf>
    <xf numFmtId="0" fontId="37" fillId="59" borderId="45" applyNumberFormat="0" applyAlignment="0" applyProtection="0"/>
    <xf numFmtId="0" fontId="9" fillId="63" borderId="41" applyNumberFormat="0" applyFont="0" applyAlignment="0" applyProtection="0"/>
    <xf numFmtId="0" fontId="47" fillId="45" borderId="45" applyNumberFormat="0" applyAlignment="0" applyProtection="0"/>
    <xf numFmtId="166" fontId="11" fillId="5" borderId="44">
      <alignment horizontal="right" vertical="center"/>
    </xf>
    <xf numFmtId="0" fontId="47" fillId="45" borderId="45" applyNumberFormat="0" applyAlignment="0" applyProtection="0"/>
    <xf numFmtId="166" fontId="11" fillId="5" borderId="44">
      <alignment horizontal="right" vertical="center"/>
    </xf>
    <xf numFmtId="171" fontId="11" fillId="5" borderId="49">
      <alignment horizontal="right" vertical="center"/>
    </xf>
    <xf numFmtId="0" fontId="9" fillId="63" borderId="46" applyNumberFormat="0" applyFont="0" applyAlignment="0" applyProtection="0"/>
    <xf numFmtId="0" fontId="47" fillId="45" borderId="40" applyNumberFormat="0" applyAlignment="0" applyProtection="0"/>
    <xf numFmtId="171" fontId="9" fillId="0" borderId="49">
      <alignment vertical="center"/>
    </xf>
    <xf numFmtId="0" fontId="47" fillId="45" borderId="45" applyNumberFormat="0" applyAlignment="0" applyProtection="0"/>
    <xf numFmtId="166" fontId="11" fillId="5" borderId="44">
      <alignment horizontal="right" vertical="center"/>
    </xf>
    <xf numFmtId="0" fontId="47" fillId="45" borderId="40" applyNumberFormat="0" applyAlignment="0" applyProtection="0"/>
    <xf numFmtId="0" fontId="54" fillId="0" borderId="43" applyNumberFormat="0" applyFill="0" applyAlignment="0" applyProtection="0"/>
    <xf numFmtId="0" fontId="37" fillId="59" borderId="40" applyNumberFormat="0" applyAlignment="0" applyProtection="0"/>
    <xf numFmtId="166" fontId="11" fillId="5" borderId="44">
      <alignment horizontal="right" vertical="center"/>
    </xf>
    <xf numFmtId="0" fontId="9" fillId="0" borderId="44">
      <alignment vertical="center"/>
    </xf>
    <xf numFmtId="0" fontId="37" fillId="59" borderId="40" applyNumberFormat="0" applyAlignment="0" applyProtection="0"/>
    <xf numFmtId="0" fontId="9" fillId="63" borderId="41" applyNumberFormat="0" applyFont="0" applyAlignment="0" applyProtection="0"/>
    <xf numFmtId="171" fontId="9" fillId="0" borderId="44">
      <alignment vertical="center"/>
    </xf>
    <xf numFmtId="0" fontId="37" fillId="59" borderId="45" applyNumberFormat="0" applyAlignment="0" applyProtection="0"/>
    <xf numFmtId="171" fontId="11" fillId="5" borderId="49">
      <alignment horizontal="right" vertical="center"/>
    </xf>
    <xf numFmtId="166" fontId="11" fillId="5" borderId="49">
      <alignment horizontal="right" vertical="center"/>
    </xf>
    <xf numFmtId="0" fontId="47" fillId="45" borderId="40" applyNumberFormat="0" applyAlignment="0" applyProtection="0"/>
    <xf numFmtId="0" fontId="52" fillId="59" borderId="42" applyNumberFormat="0" applyAlignment="0" applyProtection="0"/>
    <xf numFmtId="0" fontId="9" fillId="0" borderId="44">
      <alignment vertical="center"/>
    </xf>
    <xf numFmtId="0" fontId="9" fillId="0" borderId="44">
      <alignment vertical="center"/>
    </xf>
    <xf numFmtId="0" fontId="54" fillId="0" borderId="48" applyNumberFormat="0" applyFill="0" applyAlignment="0" applyProtection="0"/>
    <xf numFmtId="0" fontId="9" fillId="0" borderId="44">
      <alignment vertical="center"/>
    </xf>
    <xf numFmtId="0" fontId="47" fillId="45" borderId="40" applyNumberFormat="0" applyAlignment="0" applyProtection="0"/>
    <xf numFmtId="0" fontId="54" fillId="0" borderId="48" applyNumberFormat="0" applyFill="0" applyAlignment="0" applyProtection="0"/>
    <xf numFmtId="0" fontId="9" fillId="0" borderId="49">
      <alignment vertical="center"/>
    </xf>
    <xf numFmtId="0" fontId="9" fillId="63" borderId="46" applyNumberFormat="0" applyFont="0" applyAlignment="0" applyProtection="0"/>
    <xf numFmtId="0" fontId="9" fillId="63" borderId="41" applyNumberFormat="0" applyFont="0" applyAlignment="0" applyProtection="0"/>
    <xf numFmtId="166" fontId="11" fillId="5" borderId="44">
      <alignment horizontal="right" vertical="center"/>
    </xf>
    <xf numFmtId="0" fontId="47" fillId="45" borderId="45" applyNumberFormat="0" applyAlignment="0" applyProtection="0"/>
    <xf numFmtId="0" fontId="9" fillId="0" borderId="49">
      <alignment vertical="center"/>
    </xf>
    <xf numFmtId="0" fontId="9" fillId="63" borderId="41" applyNumberFormat="0" applyFont="0" applyAlignment="0" applyProtection="0"/>
    <xf numFmtId="171" fontId="9" fillId="0" borderId="49">
      <alignment vertical="center"/>
    </xf>
    <xf numFmtId="0" fontId="52" fillId="59" borderId="47" applyNumberFormat="0" applyAlignment="0" applyProtection="0"/>
    <xf numFmtId="0" fontId="9" fillId="63" borderId="41" applyNumberFormat="0" applyFont="0" applyAlignment="0" applyProtection="0"/>
    <xf numFmtId="0" fontId="9" fillId="0" borderId="49">
      <alignment vertical="center"/>
    </xf>
    <xf numFmtId="0" fontId="37" fillId="59" borderId="40" applyNumberFormat="0" applyAlignment="0" applyProtection="0"/>
    <xf numFmtId="0" fontId="37" fillId="59" borderId="45" applyNumberFormat="0" applyAlignment="0" applyProtection="0"/>
    <xf numFmtId="171" fontId="9" fillId="0" borderId="44">
      <alignment vertical="center"/>
    </xf>
    <xf numFmtId="171" fontId="9" fillId="0" borderId="44">
      <alignment vertical="center"/>
    </xf>
    <xf numFmtId="171" fontId="9" fillId="0" borderId="44">
      <alignment vertical="center"/>
    </xf>
    <xf numFmtId="166" fontId="11" fillId="5" borderId="49">
      <alignment horizontal="right" vertical="center"/>
    </xf>
    <xf numFmtId="171" fontId="11" fillId="5" borderId="44">
      <alignment horizontal="right" vertical="center"/>
    </xf>
    <xf numFmtId="171" fontId="9" fillId="0" borderId="49">
      <alignment vertical="center"/>
    </xf>
    <xf numFmtId="171" fontId="9" fillId="0" borderId="49">
      <alignment vertical="center"/>
    </xf>
    <xf numFmtId="166" fontId="11" fillId="5" borderId="49">
      <alignment horizontal="right" vertical="center"/>
    </xf>
    <xf numFmtId="0" fontId="52" fillId="59" borderId="42" applyNumberFormat="0" applyAlignment="0" applyProtection="0"/>
    <xf numFmtId="0" fontId="52" fillId="59" borderId="42" applyNumberFormat="0" applyAlignment="0" applyProtection="0"/>
    <xf numFmtId="0" fontId="52" fillId="59" borderId="47" applyNumberFormat="0" applyAlignment="0" applyProtection="0"/>
    <xf numFmtId="0" fontId="9" fillId="0" borderId="44">
      <alignment vertical="center"/>
    </xf>
    <xf numFmtId="171" fontId="11" fillId="5" borderId="44">
      <alignment horizontal="right" vertical="center"/>
    </xf>
    <xf numFmtId="171" fontId="11" fillId="5" borderId="44">
      <alignment horizontal="right" vertical="center"/>
    </xf>
    <xf numFmtId="0" fontId="52" fillId="59" borderId="42" applyNumberFormat="0" applyAlignment="0" applyProtection="0"/>
    <xf numFmtId="0" fontId="47" fillId="45" borderId="40" applyNumberFormat="0" applyAlignment="0" applyProtection="0"/>
    <xf numFmtId="0" fontId="37" fillId="59" borderId="40" applyNumberFormat="0" applyAlignment="0" applyProtection="0"/>
    <xf numFmtId="0" fontId="47" fillId="45" borderId="45" applyNumberFormat="0" applyAlignment="0" applyProtection="0"/>
    <xf numFmtId="0" fontId="9" fillId="63" borderId="41" applyNumberFormat="0" applyFont="0" applyAlignment="0" applyProtection="0"/>
    <xf numFmtId="166" fontId="11" fillId="5" borderId="44">
      <alignment horizontal="right" vertical="center"/>
    </xf>
    <xf numFmtId="0" fontId="9" fillId="0" borderId="49">
      <alignment vertical="center"/>
    </xf>
    <xf numFmtId="0" fontId="9" fillId="0" borderId="44">
      <alignment vertical="center"/>
    </xf>
    <xf numFmtId="166" fontId="11" fillId="5" borderId="44">
      <alignment horizontal="right" vertical="center"/>
    </xf>
    <xf numFmtId="0" fontId="47" fillId="45" borderId="40" applyNumberFormat="0" applyAlignment="0" applyProtection="0"/>
    <xf numFmtId="171" fontId="9" fillId="0" borderId="44">
      <alignment vertical="center"/>
    </xf>
    <xf numFmtId="0" fontId="52" fillId="59" borderId="42" applyNumberFormat="0" applyAlignment="0" applyProtection="0"/>
    <xf numFmtId="0" fontId="9" fillId="0" borderId="44">
      <alignment vertical="center"/>
    </xf>
    <xf numFmtId="0" fontId="52" fillId="59" borderId="42" applyNumberFormat="0" applyAlignment="0" applyProtection="0"/>
    <xf numFmtId="0" fontId="37" fillId="59" borderId="45" applyNumberFormat="0" applyAlignment="0" applyProtection="0"/>
    <xf numFmtId="0" fontId="9" fillId="63" borderId="46" applyNumberFormat="0" applyFont="0" applyAlignment="0" applyProtection="0"/>
    <xf numFmtId="171" fontId="9" fillId="0" borderId="49">
      <alignment vertical="center"/>
    </xf>
    <xf numFmtId="0" fontId="47" fillId="45" borderId="45" applyNumberFormat="0" applyAlignment="0" applyProtection="0"/>
    <xf numFmtId="0" fontId="9" fillId="0" borderId="44">
      <alignment vertical="center"/>
    </xf>
    <xf numFmtId="0" fontId="9" fillId="0" borderId="44">
      <alignment vertical="center"/>
    </xf>
    <xf numFmtId="0" fontId="47" fillId="45" borderId="45" applyNumberFormat="0" applyAlignment="0" applyProtection="0"/>
    <xf numFmtId="0" fontId="9" fillId="0" borderId="44">
      <alignment vertical="center"/>
    </xf>
    <xf numFmtId="0" fontId="52" fillId="59" borderId="42" applyNumberFormat="0" applyAlignment="0" applyProtection="0"/>
    <xf numFmtId="166" fontId="11" fillId="5" borderId="44">
      <alignment horizontal="right" vertical="center"/>
    </xf>
    <xf numFmtId="166" fontId="11" fillId="5" borderId="49">
      <alignment horizontal="right" vertical="center"/>
    </xf>
    <xf numFmtId="0" fontId="52" fillId="59" borderId="42" applyNumberFormat="0" applyAlignment="0" applyProtection="0"/>
    <xf numFmtId="0" fontId="52" fillId="59" borderId="47" applyNumberFormat="0" applyAlignment="0" applyProtection="0"/>
    <xf numFmtId="0" fontId="47" fillId="45" borderId="40" applyNumberFormat="0" applyAlignment="0" applyProtection="0"/>
    <xf numFmtId="0" fontId="9" fillId="0" borderId="44">
      <alignment vertical="center"/>
    </xf>
    <xf numFmtId="0" fontId="9" fillId="63" borderId="46" applyNumberFormat="0" applyFont="0" applyAlignment="0" applyProtection="0"/>
    <xf numFmtId="0" fontId="54" fillId="0" borderId="43" applyNumberFormat="0" applyFill="0" applyAlignment="0" applyProtection="0"/>
    <xf numFmtId="166" fontId="11" fillId="5" borderId="44">
      <alignment horizontal="right" vertical="center"/>
    </xf>
    <xf numFmtId="0" fontId="52" fillId="59" borderId="42" applyNumberFormat="0" applyAlignment="0" applyProtection="0"/>
    <xf numFmtId="0" fontId="37" fillId="59" borderId="45" applyNumberFormat="0" applyAlignment="0" applyProtection="0"/>
    <xf numFmtId="0" fontId="9" fillId="63" borderId="41" applyNumberFormat="0" applyFont="0" applyAlignment="0" applyProtection="0"/>
    <xf numFmtId="0" fontId="47" fillId="45" borderId="40" applyNumberFormat="0" applyAlignment="0" applyProtection="0"/>
    <xf numFmtId="0" fontId="9" fillId="0" borderId="49">
      <alignment vertical="center"/>
    </xf>
    <xf numFmtId="0" fontId="9" fillId="63" borderId="46" applyNumberFormat="0" applyFont="0" applyAlignment="0" applyProtection="0"/>
    <xf numFmtId="0" fontId="9" fillId="0" borderId="49">
      <alignment vertical="center"/>
    </xf>
    <xf numFmtId="0" fontId="9" fillId="63" borderId="46" applyNumberFormat="0" applyFont="0" applyAlignment="0" applyProtection="0"/>
    <xf numFmtId="166" fontId="11" fillId="5" borderId="44">
      <alignment horizontal="right" vertical="center"/>
    </xf>
    <xf numFmtId="166" fontId="11" fillId="5" borderId="44">
      <alignment horizontal="right" vertical="center"/>
    </xf>
    <xf numFmtId="0" fontId="54" fillId="0" borderId="48" applyNumberFormat="0" applyFill="0" applyAlignment="0" applyProtection="0"/>
    <xf numFmtId="171" fontId="11" fillId="5" borderId="44">
      <alignment horizontal="right" vertical="center"/>
    </xf>
    <xf numFmtId="171" fontId="9" fillId="0" borderId="49">
      <alignment vertical="center"/>
    </xf>
    <xf numFmtId="0" fontId="9" fillId="63" borderId="46" applyNumberFormat="0" applyFont="0" applyAlignment="0" applyProtection="0"/>
    <xf numFmtId="0" fontId="37" fillId="59" borderId="40" applyNumberFormat="0" applyAlignment="0" applyProtection="0"/>
    <xf numFmtId="0" fontId="9" fillId="0" borderId="49">
      <alignment vertical="center"/>
    </xf>
    <xf numFmtId="0" fontId="9" fillId="0" borderId="44">
      <alignment vertical="center"/>
    </xf>
    <xf numFmtId="0" fontId="9" fillId="63" borderId="41" applyNumberFormat="0" applyFont="0" applyAlignment="0" applyProtection="0"/>
    <xf numFmtId="0" fontId="54" fillId="0" borderId="48" applyNumberFormat="0" applyFill="0" applyAlignment="0" applyProtection="0"/>
    <xf numFmtId="0" fontId="9" fillId="0" borderId="49">
      <alignment vertical="center"/>
    </xf>
    <xf numFmtId="0" fontId="54" fillId="0" borderId="48" applyNumberFormat="0" applyFill="0" applyAlignment="0" applyProtection="0"/>
    <xf numFmtId="171" fontId="9" fillId="0" borderId="44">
      <alignment vertical="center"/>
    </xf>
    <xf numFmtId="171" fontId="11" fillId="5" borderId="44">
      <alignment horizontal="right" vertical="center"/>
    </xf>
    <xf numFmtId="0" fontId="52" fillId="59" borderId="47" applyNumberFormat="0" applyAlignment="0" applyProtection="0"/>
    <xf numFmtId="166" fontId="11" fillId="5" borderId="44">
      <alignment horizontal="right" vertical="center"/>
    </xf>
    <xf numFmtId="0" fontId="37" fillId="59" borderId="40" applyNumberFormat="0" applyAlignment="0" applyProtection="0"/>
    <xf numFmtId="0" fontId="52" fillId="59" borderId="42" applyNumberFormat="0" applyAlignment="0" applyProtection="0"/>
    <xf numFmtId="166" fontId="11" fillId="5" borderId="44">
      <alignment horizontal="right" vertical="center"/>
    </xf>
    <xf numFmtId="166" fontId="11" fillId="5" borderId="49">
      <alignment horizontal="right" vertical="center"/>
    </xf>
    <xf numFmtId="171" fontId="11" fillId="5" borderId="49">
      <alignment horizontal="right" vertical="center"/>
    </xf>
    <xf numFmtId="0" fontId="37" fillId="59" borderId="45" applyNumberFormat="0" applyAlignment="0" applyProtection="0"/>
    <xf numFmtId="166" fontId="11" fillId="5" borderId="44">
      <alignment horizontal="right" vertical="center"/>
    </xf>
    <xf numFmtId="171" fontId="11" fillId="5" borderId="44">
      <alignment horizontal="right" vertical="center"/>
    </xf>
    <xf numFmtId="171" fontId="9" fillId="0" borderId="44">
      <alignment vertical="center"/>
    </xf>
    <xf numFmtId="171" fontId="11" fillId="5" borderId="49">
      <alignment horizontal="right" vertical="center"/>
    </xf>
    <xf numFmtId="0" fontId="54" fillId="0" borderId="48" applyNumberFormat="0" applyFill="0" applyAlignment="0" applyProtection="0"/>
    <xf numFmtId="0" fontId="54" fillId="0" borderId="48" applyNumberFormat="0" applyFill="0" applyAlignment="0" applyProtection="0"/>
    <xf numFmtId="166" fontId="11" fillId="5" borderId="49">
      <alignment horizontal="right" vertical="center"/>
    </xf>
    <xf numFmtId="0" fontId="47" fillId="45" borderId="40" applyNumberFormat="0" applyAlignment="0" applyProtection="0"/>
    <xf numFmtId="166" fontId="11" fillId="5" borderId="44">
      <alignment horizontal="right" vertical="center"/>
    </xf>
    <xf numFmtId="0" fontId="9" fillId="0" borderId="49">
      <alignment vertical="center"/>
    </xf>
    <xf numFmtId="0" fontId="37" fillId="59" borderId="45" applyNumberFormat="0" applyAlignment="0" applyProtection="0"/>
    <xf numFmtId="0" fontId="47" fillId="45" borderId="40" applyNumberFormat="0" applyAlignment="0" applyProtection="0"/>
    <xf numFmtId="0" fontId="52" fillId="59" borderId="42" applyNumberFormat="0" applyAlignment="0" applyProtection="0"/>
    <xf numFmtId="171" fontId="11" fillId="5" borderId="49">
      <alignment horizontal="right" vertical="center"/>
    </xf>
    <xf numFmtId="0" fontId="9" fillId="0" borderId="44">
      <alignment vertical="center"/>
    </xf>
    <xf numFmtId="0" fontId="9" fillId="63" borderId="46" applyNumberFormat="0" applyFont="0" applyAlignment="0" applyProtection="0"/>
    <xf numFmtId="171" fontId="11" fillId="5" borderId="44">
      <alignment horizontal="right" vertical="center"/>
    </xf>
    <xf numFmtId="0" fontId="9" fillId="63" borderId="41" applyNumberFormat="0" applyFont="0" applyAlignment="0" applyProtection="0"/>
    <xf numFmtId="166" fontId="11" fillId="5" borderId="49">
      <alignment horizontal="right" vertical="center"/>
    </xf>
    <xf numFmtId="0" fontId="54" fillId="0" borderId="48" applyNumberFormat="0" applyFill="0" applyAlignment="0" applyProtection="0"/>
    <xf numFmtId="166" fontId="11" fillId="5" borderId="44">
      <alignment horizontal="right" vertical="center"/>
    </xf>
    <xf numFmtId="166" fontId="11" fillId="5" borderId="44">
      <alignment horizontal="right" vertical="center"/>
    </xf>
    <xf numFmtId="0" fontId="9" fillId="0" borderId="49">
      <alignment vertical="center"/>
    </xf>
    <xf numFmtId="166" fontId="11" fillId="5" borderId="44">
      <alignment horizontal="right" vertical="center"/>
    </xf>
    <xf numFmtId="0" fontId="54" fillId="0" borderId="43" applyNumberFormat="0" applyFill="0" applyAlignment="0" applyProtection="0"/>
    <xf numFmtId="0" fontId="47" fillId="45" borderId="45" applyNumberFormat="0" applyAlignment="0" applyProtection="0"/>
    <xf numFmtId="0" fontId="37" fillId="59" borderId="40" applyNumberFormat="0" applyAlignment="0" applyProtection="0"/>
    <xf numFmtId="0" fontId="52" fillId="59" borderId="42" applyNumberFormat="0" applyAlignment="0" applyProtection="0"/>
    <xf numFmtId="0" fontId="9" fillId="0" borderId="44">
      <alignment vertical="center"/>
    </xf>
    <xf numFmtId="0" fontId="9" fillId="0" borderId="49">
      <alignment vertical="center"/>
    </xf>
    <xf numFmtId="0" fontId="52" fillId="59" borderId="42" applyNumberFormat="0" applyAlignment="0" applyProtection="0"/>
    <xf numFmtId="0" fontId="54" fillId="0" borderId="43" applyNumberFormat="0" applyFill="0" applyAlignment="0" applyProtection="0"/>
    <xf numFmtId="0" fontId="52" fillId="59" borderId="42" applyNumberFormat="0" applyAlignment="0" applyProtection="0"/>
    <xf numFmtId="0" fontId="54" fillId="0" borderId="48" applyNumberFormat="0" applyFill="0" applyAlignment="0" applyProtection="0"/>
    <xf numFmtId="0" fontId="9" fillId="0" borderId="44">
      <alignment vertical="center"/>
    </xf>
    <xf numFmtId="0" fontId="52" fillId="59" borderId="42" applyNumberFormat="0" applyAlignment="0" applyProtection="0"/>
    <xf numFmtId="0" fontId="9" fillId="0" borderId="49">
      <alignment vertical="center"/>
    </xf>
    <xf numFmtId="0" fontId="52" fillId="59" borderId="47" applyNumberFormat="0" applyAlignment="0" applyProtection="0"/>
    <xf numFmtId="0" fontId="9" fillId="63" borderId="41" applyNumberFormat="0" applyFont="0" applyAlignment="0" applyProtection="0"/>
    <xf numFmtId="0" fontId="9" fillId="63" borderId="41" applyNumberFormat="0" applyFont="0" applyAlignment="0" applyProtection="0"/>
    <xf numFmtId="0" fontId="54" fillId="0" borderId="48" applyNumberFormat="0" applyFill="0" applyAlignment="0" applyProtection="0"/>
    <xf numFmtId="171" fontId="9" fillId="0" borderId="44">
      <alignment vertical="center"/>
    </xf>
    <xf numFmtId="0" fontId="37" fillId="59" borderId="40" applyNumberFormat="0" applyAlignment="0" applyProtection="0"/>
    <xf numFmtId="171" fontId="11" fillId="5" borderId="49">
      <alignment horizontal="right" vertical="center"/>
    </xf>
    <xf numFmtId="0" fontId="37" fillId="59" borderId="45" applyNumberFormat="0" applyAlignment="0" applyProtection="0"/>
    <xf numFmtId="0" fontId="54" fillId="0" borderId="43" applyNumberFormat="0" applyFill="0" applyAlignment="0" applyProtection="0"/>
    <xf numFmtId="166" fontId="11" fillId="5" borderId="49">
      <alignment horizontal="right" vertical="center"/>
    </xf>
    <xf numFmtId="166" fontId="11" fillId="5" borderId="44">
      <alignment horizontal="right" vertical="center"/>
    </xf>
    <xf numFmtId="171" fontId="9" fillId="0" borderId="49">
      <alignment vertical="center"/>
    </xf>
    <xf numFmtId="171" fontId="9" fillId="0" borderId="44">
      <alignment vertical="center"/>
    </xf>
    <xf numFmtId="0" fontId="47" fillId="45" borderId="40" applyNumberFormat="0" applyAlignment="0" applyProtection="0"/>
    <xf numFmtId="0" fontId="47" fillId="45" borderId="45" applyNumberFormat="0" applyAlignment="0" applyProtection="0"/>
    <xf numFmtId="0" fontId="9" fillId="0" borderId="44">
      <alignment vertical="center"/>
    </xf>
    <xf numFmtId="0" fontId="9" fillId="0" borderId="44">
      <alignment vertical="center"/>
    </xf>
    <xf numFmtId="0" fontId="47" fillId="45" borderId="40" applyNumberFormat="0" applyAlignment="0" applyProtection="0"/>
    <xf numFmtId="166" fontId="11" fillId="5" borderId="44">
      <alignment horizontal="right" vertical="center"/>
    </xf>
    <xf numFmtId="0" fontId="9" fillId="63" borderId="46" applyNumberFormat="0" applyFont="0" applyAlignment="0" applyProtection="0"/>
    <xf numFmtId="0" fontId="54" fillId="0" borderId="43" applyNumberFormat="0" applyFill="0" applyAlignment="0" applyProtection="0"/>
    <xf numFmtId="0" fontId="9" fillId="0" borderId="49">
      <alignment vertical="center"/>
    </xf>
    <xf numFmtId="0" fontId="54" fillId="0" borderId="48" applyNumberFormat="0" applyFill="0" applyAlignment="0" applyProtection="0"/>
    <xf numFmtId="166" fontId="11" fillId="5" borderId="49">
      <alignment horizontal="right" vertical="center"/>
    </xf>
    <xf numFmtId="0" fontId="9" fillId="0" borderId="49">
      <alignment vertical="center"/>
    </xf>
    <xf numFmtId="0" fontId="37" fillId="59" borderId="40" applyNumberFormat="0" applyAlignment="0" applyProtection="0"/>
    <xf numFmtId="0" fontId="9" fillId="63" borderId="46" applyNumberFormat="0" applyFont="0" applyAlignment="0" applyProtection="0"/>
    <xf numFmtId="0" fontId="54" fillId="0" borderId="48" applyNumberFormat="0" applyFill="0" applyAlignment="0" applyProtection="0"/>
    <xf numFmtId="171" fontId="11" fillId="5" borderId="44">
      <alignment horizontal="right" vertical="center"/>
    </xf>
    <xf numFmtId="0" fontId="37" fillId="59" borderId="45" applyNumberFormat="0" applyAlignment="0" applyProtection="0"/>
    <xf numFmtId="0" fontId="9" fillId="0" borderId="44">
      <alignment vertical="center"/>
    </xf>
    <xf numFmtId="166" fontId="11" fillId="5" borderId="49">
      <alignment horizontal="right" vertical="center"/>
    </xf>
    <xf numFmtId="171" fontId="11" fillId="5" borderId="44">
      <alignment horizontal="right" vertical="center"/>
    </xf>
    <xf numFmtId="0" fontId="37" fillId="59" borderId="45" applyNumberFormat="0" applyAlignment="0" applyProtection="0"/>
    <xf numFmtId="0" fontId="9" fillId="0" borderId="49">
      <alignment vertical="center"/>
    </xf>
    <xf numFmtId="0" fontId="37" fillId="59" borderId="40" applyNumberFormat="0" applyAlignment="0" applyProtection="0"/>
    <xf numFmtId="166" fontId="11" fillId="5" borderId="44">
      <alignment horizontal="right" vertical="center"/>
    </xf>
    <xf numFmtId="0" fontId="52" fillId="59" borderId="47" applyNumberFormat="0" applyAlignment="0" applyProtection="0"/>
    <xf numFmtId="171" fontId="9" fillId="0" borderId="49">
      <alignment vertical="center"/>
    </xf>
    <xf numFmtId="0" fontId="9" fillId="63" borderId="41" applyNumberFormat="0" applyFont="0" applyAlignment="0" applyProtection="0"/>
    <xf numFmtId="0" fontId="9" fillId="63" borderId="41" applyNumberFormat="0" applyFont="0" applyAlignment="0" applyProtection="0"/>
    <xf numFmtId="0" fontId="54" fillId="0" borderId="48" applyNumberFormat="0" applyFill="0" applyAlignment="0" applyProtection="0"/>
    <xf numFmtId="0" fontId="9" fillId="0" borderId="44">
      <alignment vertical="center"/>
    </xf>
    <xf numFmtId="0" fontId="54" fillId="0" borderId="48" applyNumberFormat="0" applyFill="0" applyAlignment="0" applyProtection="0"/>
    <xf numFmtId="166" fontId="11" fillId="5" borderId="49">
      <alignment horizontal="right" vertical="center"/>
    </xf>
    <xf numFmtId="166" fontId="11" fillId="5" borderId="44">
      <alignment horizontal="right" vertical="center"/>
    </xf>
    <xf numFmtId="166" fontId="11" fillId="5" borderId="49">
      <alignment horizontal="right" vertical="center"/>
    </xf>
    <xf numFmtId="0" fontId="52" fillId="59" borderId="47" applyNumberFormat="0" applyAlignment="0" applyProtection="0"/>
    <xf numFmtId="166" fontId="11" fillId="5" borderId="49">
      <alignment horizontal="right" vertical="center"/>
    </xf>
    <xf numFmtId="171" fontId="9" fillId="0" borderId="49">
      <alignment vertical="center"/>
    </xf>
    <xf numFmtId="0" fontId="9" fillId="0" borderId="49">
      <alignment vertical="center"/>
    </xf>
    <xf numFmtId="0" fontId="37" fillId="59" borderId="45" applyNumberFormat="0" applyAlignment="0" applyProtection="0"/>
    <xf numFmtId="0" fontId="37" fillId="59" borderId="45" applyNumberFormat="0" applyAlignment="0" applyProtection="0"/>
    <xf numFmtId="0" fontId="47" fillId="45" borderId="45" applyNumberFormat="0" applyAlignment="0" applyProtection="0"/>
    <xf numFmtId="0" fontId="47" fillId="45" borderId="45" applyNumberFormat="0" applyAlignment="0" applyProtection="0"/>
    <xf numFmtId="171" fontId="11" fillId="5" borderId="49">
      <alignment horizontal="right" vertical="center"/>
    </xf>
    <xf numFmtId="0" fontId="9" fillId="63" borderId="46" applyNumberFormat="0" applyFont="0" applyAlignment="0" applyProtection="0"/>
    <xf numFmtId="0" fontId="52" fillId="59" borderId="47" applyNumberFormat="0" applyAlignment="0" applyProtection="0"/>
    <xf numFmtId="0" fontId="54" fillId="0" borderId="48" applyNumberFormat="0" applyFill="0" applyAlignment="0" applyProtection="0"/>
    <xf numFmtId="0" fontId="9" fillId="63" borderId="46" applyNumberFormat="0" applyFont="0" applyAlignment="0" applyProtection="0"/>
    <xf numFmtId="0" fontId="52" fillId="59" borderId="47" applyNumberFormat="0" applyAlignment="0" applyProtection="0"/>
    <xf numFmtId="0" fontId="9" fillId="0" borderId="49">
      <alignment vertical="center"/>
    </xf>
    <xf numFmtId="166" fontId="11" fillId="5" borderId="49">
      <alignment horizontal="right" vertical="center"/>
    </xf>
    <xf numFmtId="0" fontId="54" fillId="0" borderId="48" applyNumberFormat="0" applyFill="0" applyAlignment="0" applyProtection="0"/>
    <xf numFmtId="0" fontId="37" fillId="59" borderId="45" applyNumberFormat="0" applyAlignment="0" applyProtection="0"/>
    <xf numFmtId="0" fontId="47" fillId="45" borderId="45" applyNumberFormat="0" applyAlignment="0" applyProtection="0"/>
    <xf numFmtId="0" fontId="9" fillId="63" borderId="46" applyNumberFormat="0" applyFont="0" applyAlignment="0" applyProtection="0"/>
    <xf numFmtId="0" fontId="52" fillId="59" borderId="47" applyNumberFormat="0" applyAlignment="0" applyProtection="0"/>
    <xf numFmtId="0" fontId="54" fillId="0" borderId="48" applyNumberFormat="0" applyFill="0" applyAlignment="0" applyProtection="0"/>
    <xf numFmtId="0" fontId="9" fillId="0" borderId="49">
      <alignment vertical="center"/>
    </xf>
    <xf numFmtId="166" fontId="11" fillId="5" borderId="49">
      <alignment horizontal="right" vertical="center"/>
    </xf>
    <xf numFmtId="0" fontId="54" fillId="0" borderId="48" applyNumberFormat="0" applyFill="0" applyAlignment="0" applyProtection="0"/>
    <xf numFmtId="0" fontId="52" fillId="59" borderId="47" applyNumberFormat="0" applyAlignment="0" applyProtection="0"/>
    <xf numFmtId="0" fontId="9" fillId="63" borderId="46" applyNumberFormat="0" applyFont="0" applyAlignment="0" applyProtection="0"/>
    <xf numFmtId="0" fontId="9" fillId="63" borderId="46" applyNumberFormat="0" applyFont="0" applyAlignment="0" applyProtection="0"/>
    <xf numFmtId="0" fontId="9" fillId="0" borderId="49">
      <alignment vertical="center"/>
    </xf>
    <xf numFmtId="171" fontId="9" fillId="0" borderId="49">
      <alignment vertical="center"/>
    </xf>
    <xf numFmtId="0" fontId="9" fillId="0" borderId="49">
      <alignment vertical="center"/>
    </xf>
    <xf numFmtId="171" fontId="9" fillId="0" borderId="49">
      <alignment vertical="center"/>
    </xf>
    <xf numFmtId="166" fontId="11" fillId="5" borderId="49">
      <alignment horizontal="right" vertical="center"/>
    </xf>
    <xf numFmtId="171" fontId="11" fillId="5" borderId="49">
      <alignment horizontal="right" vertical="center"/>
    </xf>
    <xf numFmtId="171" fontId="11" fillId="5" borderId="49">
      <alignment horizontal="right" vertical="center"/>
    </xf>
    <xf numFmtId="171" fontId="11" fillId="5" borderId="49">
      <alignment horizontal="right" vertical="center"/>
    </xf>
    <xf numFmtId="166" fontId="11" fillId="5" borderId="49">
      <alignment horizontal="right" vertical="center"/>
    </xf>
    <xf numFmtId="0" fontId="47" fillId="45" borderId="45" applyNumberFormat="0" applyAlignment="0" applyProtection="0"/>
    <xf numFmtId="0" fontId="47" fillId="45" borderId="45" applyNumberFormat="0" applyAlignment="0" applyProtection="0"/>
    <xf numFmtId="0" fontId="37" fillId="59" borderId="45" applyNumberFormat="0" applyAlignment="0" applyProtection="0"/>
    <xf numFmtId="171" fontId="9" fillId="0" borderId="49">
      <alignment vertical="center"/>
    </xf>
    <xf numFmtId="0" fontId="9" fillId="0" borderId="49">
      <alignment vertical="center"/>
    </xf>
    <xf numFmtId="0" fontId="37" fillId="59" borderId="45" applyNumberFormat="0" applyAlignment="0" applyProtection="0"/>
    <xf numFmtId="0" fontId="9" fillId="63" borderId="46" applyNumberFormat="0" applyFont="0" applyAlignment="0" applyProtection="0"/>
    <xf numFmtId="0" fontId="54" fillId="0" borderId="48" applyNumberFormat="0" applyFill="0" applyAlignment="0" applyProtection="0"/>
    <xf numFmtId="0" fontId="52" fillId="59" borderId="47" applyNumberFormat="0" applyAlignment="0" applyProtection="0"/>
    <xf numFmtId="0" fontId="9" fillId="0" borderId="49">
      <alignment vertical="center"/>
    </xf>
    <xf numFmtId="166" fontId="11" fillId="5" borderId="49">
      <alignment horizontal="right" vertical="center"/>
    </xf>
    <xf numFmtId="0" fontId="54" fillId="0" borderId="48" applyNumberFormat="0" applyFill="0" applyAlignment="0" applyProtection="0"/>
    <xf numFmtId="0" fontId="37" fillId="59" borderId="45" applyNumberFormat="0" applyAlignment="0" applyProtection="0"/>
    <xf numFmtId="0" fontId="52" fillId="59" borderId="47" applyNumberFormat="0" applyAlignment="0" applyProtection="0"/>
    <xf numFmtId="166" fontId="11" fillId="5" borderId="49">
      <alignment horizontal="right" vertical="center"/>
    </xf>
    <xf numFmtId="171" fontId="9" fillId="0" borderId="49">
      <alignment vertical="center"/>
    </xf>
    <xf numFmtId="0" fontId="9" fillId="0" borderId="49">
      <alignment vertical="center"/>
    </xf>
    <xf numFmtId="166" fontId="11" fillId="5" borderId="49">
      <alignment horizontal="right" vertical="center"/>
    </xf>
    <xf numFmtId="0" fontId="9" fillId="0" borderId="49">
      <alignment vertical="center"/>
    </xf>
    <xf numFmtId="0" fontId="37" fillId="59" borderId="45" applyNumberFormat="0" applyAlignment="0" applyProtection="0"/>
    <xf numFmtId="0" fontId="37" fillId="59" borderId="45" applyNumberFormat="0" applyAlignment="0" applyProtection="0"/>
    <xf numFmtId="0" fontId="47" fillId="45" borderId="45" applyNumberFormat="0" applyAlignment="0" applyProtection="0"/>
    <xf numFmtId="0" fontId="47" fillId="45" borderId="45" applyNumberFormat="0" applyAlignment="0" applyProtection="0"/>
    <xf numFmtId="171" fontId="11" fillId="5" borderId="49">
      <alignment horizontal="right" vertical="center"/>
    </xf>
    <xf numFmtId="171" fontId="11" fillId="5" borderId="49">
      <alignment horizontal="right" vertical="center"/>
    </xf>
    <xf numFmtId="166" fontId="11" fillId="5" borderId="49">
      <alignment horizontal="right" vertical="center"/>
    </xf>
    <xf numFmtId="171" fontId="9" fillId="0" borderId="49">
      <alignment vertical="center"/>
    </xf>
    <xf numFmtId="0" fontId="9" fillId="0" borderId="49">
      <alignment vertical="center"/>
    </xf>
    <xf numFmtId="0" fontId="9" fillId="63" borderId="46" applyNumberFormat="0" applyFont="0" applyAlignment="0" applyProtection="0"/>
    <xf numFmtId="0" fontId="52" fillId="59" borderId="47" applyNumberFormat="0" applyAlignment="0" applyProtection="0"/>
    <xf numFmtId="0" fontId="54" fillId="0" borderId="48" applyNumberFormat="0" applyFill="0" applyAlignment="0" applyProtection="0"/>
    <xf numFmtId="0" fontId="9" fillId="63" borderId="46" applyNumberFormat="0" applyFont="0" applyAlignment="0" applyProtection="0"/>
    <xf numFmtId="0" fontId="52" fillId="59" borderId="47" applyNumberFormat="0" applyAlignment="0" applyProtection="0"/>
    <xf numFmtId="0" fontId="9" fillId="0" borderId="49">
      <alignment vertical="center"/>
    </xf>
    <xf numFmtId="166" fontId="11" fillId="5" borderId="49">
      <alignment horizontal="right" vertical="center"/>
    </xf>
    <xf numFmtId="0" fontId="54" fillId="0" borderId="48" applyNumberFormat="0" applyFill="0" applyAlignment="0" applyProtection="0"/>
    <xf numFmtId="0" fontId="37" fillId="59" borderId="45" applyNumberFormat="0" applyAlignment="0" applyProtection="0"/>
    <xf numFmtId="0" fontId="47" fillId="45" borderId="45" applyNumberFormat="0" applyAlignment="0" applyProtection="0"/>
    <xf numFmtId="0" fontId="9" fillId="63" borderId="46" applyNumberFormat="0" applyFont="0" applyAlignment="0" applyProtection="0"/>
    <xf numFmtId="0" fontId="52" fillId="59" borderId="47" applyNumberFormat="0" applyAlignment="0" applyProtection="0"/>
    <xf numFmtId="0" fontId="54" fillId="0" borderId="48" applyNumberFormat="0" applyFill="0" applyAlignment="0" applyProtection="0"/>
    <xf numFmtId="0" fontId="3" fillId="0" borderId="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0" borderId="59">
      <alignment vertical="center"/>
    </xf>
    <xf numFmtId="0" fontId="37" fillId="59" borderId="55" applyNumberFormat="0" applyAlignment="0" applyProtection="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37" fillId="59" borderId="55" applyNumberFormat="0" applyAlignment="0" applyProtection="0"/>
    <xf numFmtId="171" fontId="9" fillId="0" borderId="59">
      <alignment vertical="center"/>
    </xf>
    <xf numFmtId="0" fontId="3" fillId="0" borderId="0"/>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3" fillId="0" borderId="0"/>
    <xf numFmtId="166" fontId="11" fillId="5" borderId="59">
      <alignment horizontal="right" vertical="center"/>
    </xf>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47" fillId="45" borderId="55" applyNumberFormat="0" applyAlignment="0" applyProtection="0"/>
    <xf numFmtId="0" fontId="3" fillId="33" borderId="0" applyNumberFormat="0" applyBorder="0" applyAlignment="0" applyProtection="0"/>
    <xf numFmtId="0" fontId="52" fillId="59" borderId="57" applyNumberFormat="0" applyAlignment="0" applyProtection="0"/>
    <xf numFmtId="0" fontId="3" fillId="37" borderId="0" applyNumberFormat="0" applyBorder="0" applyAlignment="0" applyProtection="0"/>
    <xf numFmtId="0" fontId="3" fillId="18" borderId="0" applyNumberFormat="0" applyBorder="0" applyAlignment="0" applyProtection="0"/>
    <xf numFmtId="0" fontId="9" fillId="63" borderId="56" applyNumberFormat="0" applyFont="0" applyAlignment="0" applyProtection="0"/>
    <xf numFmtId="0" fontId="3" fillId="22" borderId="0" applyNumberFormat="0" applyBorder="0" applyAlignment="0" applyProtection="0"/>
    <xf numFmtId="0" fontId="3" fillId="26" borderId="0" applyNumberFormat="0" applyBorder="0" applyAlignment="0" applyProtection="0"/>
    <xf numFmtId="0" fontId="47" fillId="45" borderId="55" applyNumberFormat="0" applyAlignment="0" applyProtection="0"/>
    <xf numFmtId="0" fontId="3" fillId="30" borderId="0" applyNumberFormat="0" applyBorder="0" applyAlignment="0" applyProtection="0"/>
    <xf numFmtId="171" fontId="9" fillId="0" borderId="59">
      <alignment vertical="center"/>
    </xf>
    <xf numFmtId="0" fontId="3" fillId="34" borderId="0" applyNumberFormat="0" applyBorder="0" applyAlignment="0" applyProtection="0"/>
    <xf numFmtId="0" fontId="9" fillId="0" borderId="59">
      <alignment vertical="center"/>
    </xf>
    <xf numFmtId="0" fontId="3" fillId="38" borderId="0" applyNumberFormat="0" applyBorder="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71" fontId="9" fillId="0" borderId="59">
      <alignment vertical="center"/>
    </xf>
    <xf numFmtId="0" fontId="9" fillId="0" borderId="59">
      <alignment vertical="center"/>
    </xf>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3" fillId="58" borderId="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171" fontId="9" fillId="0" borderId="59">
      <alignment vertical="center"/>
    </xf>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171"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0" fontId="37" fillId="59" borderId="55" applyNumberFormat="0" applyAlignment="0" applyProtection="0"/>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0" borderId="59">
      <alignment vertical="center"/>
    </xf>
    <xf numFmtId="0" fontId="47" fillId="45" borderId="55" applyNumberFormat="0" applyAlignment="0" applyProtection="0"/>
    <xf numFmtId="0" fontId="3" fillId="0" borderId="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9" fillId="63" borderId="56" applyNumberFormat="0" applyFont="0" applyAlignment="0" applyProtection="0"/>
    <xf numFmtId="0" fontId="52" fillId="59" borderId="57"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171" fontId="9" fillId="0" borderId="59">
      <alignment vertical="center"/>
    </xf>
    <xf numFmtId="0"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6"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54" fillId="0" borderId="58" applyNumberFormat="0" applyFill="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3" fillId="0" borderId="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7" fillId="59" borderId="55" applyNumberFormat="0" applyAlignment="0" applyProtection="0"/>
    <xf numFmtId="0" fontId="3" fillId="21" borderId="0" applyNumberFormat="0" applyBorder="0" applyAlignment="0" applyProtection="0"/>
    <xf numFmtId="0" fontId="9" fillId="63" borderId="56" applyNumberFormat="0" applyFont="0" applyAlignment="0" applyProtection="0"/>
    <xf numFmtId="0" fontId="3" fillId="25" borderId="0" applyNumberFormat="0" applyBorder="0" applyAlignment="0" applyProtection="0"/>
    <xf numFmtId="0" fontId="3" fillId="29" borderId="0" applyNumberFormat="0" applyBorder="0" applyAlignment="0" applyProtection="0"/>
    <xf numFmtId="0" fontId="9" fillId="0" borderId="59">
      <alignment vertical="center"/>
    </xf>
    <xf numFmtId="0" fontId="3" fillId="33" borderId="0" applyNumberFormat="0" applyBorder="0" applyAlignment="0" applyProtection="0"/>
    <xf numFmtId="166" fontId="11" fillId="5" borderId="59">
      <alignment horizontal="right" vertical="center"/>
    </xf>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2" fillId="59" borderId="57" applyNumberFormat="0" applyAlignment="0" applyProtection="0"/>
    <xf numFmtId="0" fontId="3" fillId="38" borderId="0" applyNumberFormat="0" applyBorder="0" applyAlignment="0" applyProtection="0"/>
    <xf numFmtId="0" fontId="54" fillId="0" borderId="58" applyNumberFormat="0" applyFill="0" applyAlignment="0" applyProtection="0"/>
    <xf numFmtId="171" fontId="9" fillId="0" borderId="59">
      <alignment vertical="center"/>
    </xf>
    <xf numFmtId="0" fontId="47" fillId="45"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9" fillId="0" borderId="59">
      <alignment vertical="center"/>
    </xf>
    <xf numFmtId="166" fontId="11" fillId="5" borderId="59">
      <alignment horizontal="right" vertical="center"/>
    </xf>
    <xf numFmtId="0" fontId="3" fillId="58" borderId="0"/>
    <xf numFmtId="166"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11" fillId="5" borderId="59">
      <alignment horizontal="right" vertical="center"/>
    </xf>
    <xf numFmtId="0" fontId="9" fillId="0" borderId="59">
      <alignment vertical="center"/>
    </xf>
    <xf numFmtId="0" fontId="37" fillId="59" borderId="55" applyNumberFormat="0" applyAlignment="0" applyProtection="0"/>
    <xf numFmtId="0" fontId="9" fillId="0" borderId="59">
      <alignment vertical="center"/>
    </xf>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1" fontId="9" fillId="0" borderId="59">
      <alignment vertical="center"/>
    </xf>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63" borderId="56" applyNumberFormat="0" applyFont="0" applyAlignment="0" applyProtection="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0" fontId="3" fillId="0" borderId="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0" borderId="59">
      <alignment vertical="center"/>
    </xf>
    <xf numFmtId="0" fontId="37" fillId="59" borderId="55" applyNumberFormat="0" applyAlignment="0" applyProtection="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37" fillId="59"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171"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0" borderId="59">
      <alignment vertical="center"/>
    </xf>
    <xf numFmtId="0" fontId="37" fillId="59" borderId="55" applyNumberFormat="0" applyAlignment="0" applyProtection="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171" fontId="9" fillId="0" borderId="59">
      <alignmen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0" fontId="9" fillId="0" borderId="59">
      <alignment vertical="center"/>
    </xf>
    <xf numFmtId="171"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171" fontId="9" fillId="0" borderId="59">
      <alignmen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9" fillId="0" borderId="59">
      <alignmen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171"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171" fontId="9" fillId="0" borderId="59">
      <alignment vertical="center"/>
    </xf>
    <xf numFmtId="0" fontId="37" fillId="59" borderId="55" applyNumberForma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0" fontId="47" fillId="45" borderId="55" applyNumberFormat="0" applyAlignment="0" applyProtection="0"/>
    <xf numFmtId="171"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171" fontId="9" fillId="0" borderId="59">
      <alignment vertical="center"/>
    </xf>
    <xf numFmtId="166" fontId="11" fillId="5" borderId="59">
      <alignment horizontal="righ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9" fillId="0" borderId="59">
      <alignment vertical="center"/>
    </xf>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9" fillId="0" borderId="59">
      <alignment vertical="center"/>
    </xf>
    <xf numFmtId="171"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9" fillId="0" borderId="59">
      <alignment vertical="center"/>
    </xf>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171" fontId="9" fillId="0" borderId="59">
      <alignment vertical="center"/>
    </xf>
    <xf numFmtId="171" fontId="9" fillId="0" borderId="59">
      <alignment vertical="center"/>
    </xf>
    <xf numFmtId="0" fontId="37" fillId="59"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171" fontId="11" fillId="5" borderId="59">
      <alignment horizontal="righ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37" fillId="59" borderId="55" applyNumberFormat="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71" fontId="9" fillId="0" borderId="59">
      <alignment vertical="center"/>
    </xf>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71" fontId="9" fillId="0" borderId="59">
      <alignment vertical="center"/>
    </xf>
    <xf numFmtId="171"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171" fontId="9" fillId="0" borderId="59">
      <alignment vertical="center"/>
    </xf>
    <xf numFmtId="0" fontId="9" fillId="0" borderId="59">
      <alignment vertical="center"/>
    </xf>
    <xf numFmtId="171"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9" fillId="0" borderId="59">
      <alignmen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0" fontId="52" fillId="59" borderId="57" applyNumberFormat="0" applyAlignment="0" applyProtection="0"/>
    <xf numFmtId="171" fontId="9" fillId="0" borderId="59">
      <alignmen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0" borderId="59">
      <alignmen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9" fillId="0" borderId="59">
      <alignmen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171"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171"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171" fontId="11" fillId="5" borderId="59">
      <alignment horizontal="right" vertical="center"/>
    </xf>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171" fontId="9" fillId="0" borderId="59">
      <alignment vertical="center"/>
    </xf>
    <xf numFmtId="166" fontId="11" fillId="5" borderId="59">
      <alignment horizontal="right" vertical="center"/>
    </xf>
    <xf numFmtId="171" fontId="9" fillId="0" borderId="59">
      <alignment vertical="center"/>
    </xf>
    <xf numFmtId="0" fontId="9" fillId="0" borderId="59">
      <alignment vertical="center"/>
    </xf>
    <xf numFmtId="171" fontId="9" fillId="0" borderId="59">
      <alignment vertical="center"/>
    </xf>
    <xf numFmtId="171" fontId="11" fillId="5" borderId="59">
      <alignment horizontal="right" vertical="center"/>
    </xf>
    <xf numFmtId="171" fontId="9" fillId="0" borderId="59">
      <alignment vertical="center"/>
    </xf>
    <xf numFmtId="0" fontId="9" fillId="0" borderId="59">
      <alignmen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171" fontId="9" fillId="0" borderId="59">
      <alignment vertical="center"/>
    </xf>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9" fillId="0" borderId="59">
      <alignment vertical="center"/>
    </xf>
    <xf numFmtId="0" fontId="9" fillId="0" borderId="59">
      <alignment vertical="center"/>
    </xf>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9" fillId="0" borderId="59">
      <alignmen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71" fontId="9" fillId="0" borderId="59">
      <alignment vertical="center"/>
    </xf>
    <xf numFmtId="171" fontId="11" fillId="5" borderId="59">
      <alignment horizontal="right" vertical="center"/>
    </xf>
    <xf numFmtId="0"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171"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0" borderId="59">
      <alignmen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171" fontId="9" fillId="0" borderId="59">
      <alignment vertical="center"/>
    </xf>
    <xf numFmtId="0" fontId="9" fillId="0" borderId="59">
      <alignmen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78" fillId="0" borderId="0" applyNumberFormat="0" applyFill="0" applyBorder="0" applyAlignment="0" applyProtection="0">
      <alignment vertical="top"/>
      <protection locked="0"/>
    </xf>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166" fontId="11" fillId="5" borderId="59">
      <alignment horizontal="right" vertical="center"/>
    </xf>
    <xf numFmtId="171" fontId="9" fillId="0" borderId="59">
      <alignment vertical="center"/>
    </xf>
    <xf numFmtId="0" fontId="9" fillId="63" borderId="56" applyNumberFormat="0" applyFont="0" applyAlignment="0" applyProtection="0"/>
    <xf numFmtId="171" fontId="9" fillId="0" borderId="59">
      <alignment vertical="center"/>
    </xf>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166" fontId="11" fillId="5" borderId="59">
      <alignment horizontal="right" vertical="center"/>
    </xf>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71" fontId="9" fillId="0" borderId="59">
      <alignment vertical="center"/>
    </xf>
    <xf numFmtId="166" fontId="11" fillId="5" borderId="59">
      <alignment horizontal="righ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171" fontId="9" fillId="0" borderId="59">
      <alignment vertical="center"/>
    </xf>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63" borderId="56" applyNumberFormat="0" applyFont="0" applyAlignment="0" applyProtection="0"/>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71" fontId="9" fillId="0" borderId="59">
      <alignment vertical="center"/>
    </xf>
    <xf numFmtId="0" fontId="9" fillId="0" borderId="59">
      <alignment vertical="center"/>
    </xf>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3" fillId="0" borderId="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7" fillId="59" borderId="55" applyNumberFormat="0" applyAlignment="0" applyProtection="0"/>
    <xf numFmtId="0" fontId="3" fillId="21" borderId="0" applyNumberFormat="0" applyBorder="0" applyAlignment="0" applyProtection="0"/>
    <xf numFmtId="0" fontId="9" fillId="63" borderId="56" applyNumberFormat="0" applyFont="0" applyAlignment="0" applyProtection="0"/>
    <xf numFmtId="0" fontId="3" fillId="25" borderId="0" applyNumberFormat="0" applyBorder="0" applyAlignment="0" applyProtection="0"/>
    <xf numFmtId="0" fontId="3" fillId="29" borderId="0" applyNumberFormat="0" applyBorder="0" applyAlignment="0" applyProtection="0"/>
    <xf numFmtId="0" fontId="9" fillId="0" borderId="59">
      <alignment vertical="center"/>
    </xf>
    <xf numFmtId="0" fontId="3" fillId="33" borderId="0" applyNumberFormat="0" applyBorder="0" applyAlignment="0" applyProtection="0"/>
    <xf numFmtId="166" fontId="11" fillId="5" borderId="59">
      <alignment horizontal="right" vertical="center"/>
    </xf>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52" fillId="59" borderId="57" applyNumberFormat="0" applyAlignment="0" applyProtection="0"/>
    <xf numFmtId="0" fontId="3" fillId="38" borderId="0" applyNumberFormat="0" applyBorder="0" applyAlignment="0" applyProtection="0"/>
    <xf numFmtId="0" fontId="54" fillId="0" borderId="58" applyNumberFormat="0" applyFill="0" applyAlignment="0" applyProtection="0"/>
    <xf numFmtId="171" fontId="9" fillId="0" borderId="59">
      <alignment vertical="center"/>
    </xf>
    <xf numFmtId="0" fontId="47" fillId="45"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9" fillId="0" borderId="59">
      <alignment vertical="center"/>
    </xf>
    <xf numFmtId="166" fontId="11" fillId="5" borderId="59">
      <alignment horizontal="right" vertical="center"/>
    </xf>
    <xf numFmtId="0" fontId="3" fillId="58" borderId="0"/>
    <xf numFmtId="166"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11" fillId="5" borderId="59">
      <alignment horizontal="right" vertical="center"/>
    </xf>
    <xf numFmtId="0" fontId="9" fillId="0" borderId="59">
      <alignment vertical="center"/>
    </xf>
    <xf numFmtId="0" fontId="37" fillId="59" borderId="55" applyNumberFormat="0" applyAlignment="0" applyProtection="0"/>
    <xf numFmtId="0" fontId="9" fillId="0" borderId="59">
      <alignment vertical="center"/>
    </xf>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1" fontId="9" fillId="0" borderId="59">
      <alignment vertical="center"/>
    </xf>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9" fillId="63" borderId="56" applyNumberFormat="0" applyFont="0" applyAlignment="0" applyProtection="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9" fillId="0" borderId="59">
      <alignment vertical="center"/>
    </xf>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9" fillId="63" borderId="56" applyNumberFormat="0" applyFont="0" applyAlignment="0" applyProtection="0"/>
    <xf numFmtId="0" fontId="3" fillId="21" borderId="0" applyNumberFormat="0" applyBorder="0" applyAlignment="0" applyProtection="0"/>
    <xf numFmtId="0" fontId="37" fillId="59" borderId="55" applyNumberFormat="0" applyAlignment="0" applyProtection="0"/>
    <xf numFmtId="0" fontId="3" fillId="25" borderId="0" applyNumberFormat="0" applyBorder="0" applyAlignment="0" applyProtection="0"/>
    <xf numFmtId="0" fontId="9" fillId="0" borderId="59">
      <alignment vertical="center"/>
    </xf>
    <xf numFmtId="0" fontId="3" fillId="29" borderId="0" applyNumberFormat="0" applyBorder="0" applyAlignment="0" applyProtection="0"/>
    <xf numFmtId="171" fontId="9" fillId="0" borderId="59">
      <alignment vertical="center"/>
    </xf>
    <xf numFmtId="0" fontId="3" fillId="33" borderId="0" applyNumberFormat="0" applyBorder="0" applyAlignment="0" applyProtection="0"/>
    <xf numFmtId="0" fontId="47" fillId="45" borderId="55" applyNumberFormat="0" applyAlignment="0" applyProtection="0"/>
    <xf numFmtId="0" fontId="3" fillId="37" borderId="0" applyNumberFormat="0" applyBorder="0" applyAlignment="0" applyProtection="0"/>
    <xf numFmtId="166" fontId="11" fillId="5" borderId="59">
      <alignment horizontal="right" vertical="center"/>
    </xf>
    <xf numFmtId="0" fontId="3" fillId="18" borderId="0" applyNumberFormat="0" applyBorder="0" applyAlignment="0" applyProtection="0"/>
    <xf numFmtId="171" fontId="11" fillId="5" borderId="59">
      <alignment horizontal="right" vertical="center"/>
    </xf>
    <xf numFmtId="0" fontId="3" fillId="22" borderId="0" applyNumberFormat="0" applyBorder="0" applyAlignment="0" applyProtection="0"/>
    <xf numFmtId="171" fontId="11" fillId="5" borderId="59">
      <alignment horizontal="right" vertical="center"/>
    </xf>
    <xf numFmtId="0" fontId="3" fillId="26" borderId="0" applyNumberFormat="0" applyBorder="0" applyAlignment="0" applyProtection="0"/>
    <xf numFmtId="171" fontId="11" fillId="5" borderId="59">
      <alignment horizontal="right" vertical="center"/>
    </xf>
    <xf numFmtId="0" fontId="3" fillId="30" borderId="0" applyNumberFormat="0" applyBorder="0" applyAlignment="0" applyProtection="0"/>
    <xf numFmtId="166" fontId="11" fillId="5" borderId="59">
      <alignment horizontal="right" vertical="center"/>
    </xf>
    <xf numFmtId="0" fontId="3" fillId="34" borderId="0" applyNumberFormat="0" applyBorder="0" applyAlignment="0" applyProtection="0"/>
    <xf numFmtId="171" fontId="9" fillId="0" borderId="59">
      <alignment vertical="center"/>
    </xf>
    <xf numFmtId="0" fontId="3" fillId="38" borderId="0" applyNumberFormat="0" applyBorder="0" applyAlignment="0" applyProtection="0"/>
    <xf numFmtId="0" fontId="47" fillId="45" borderId="55" applyNumberFormat="0" applyAlignment="0" applyProtection="0"/>
    <xf numFmtId="0" fontId="3" fillId="58" borderId="0"/>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52" fillId="59" borderId="57"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0" fontId="3" fillId="0" borderId="0"/>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3" fillId="0" borderId="0"/>
    <xf numFmtId="166" fontId="11" fillId="5" borderId="59">
      <alignment horizontal="right" vertical="center"/>
    </xf>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47" fillId="45" borderId="55" applyNumberFormat="0" applyAlignment="0" applyProtection="0"/>
    <xf numFmtId="0" fontId="3" fillId="33" borderId="0" applyNumberFormat="0" applyBorder="0" applyAlignment="0" applyProtection="0"/>
    <xf numFmtId="0" fontId="52" fillId="59" borderId="57" applyNumberFormat="0" applyAlignment="0" applyProtection="0"/>
    <xf numFmtId="0" fontId="3" fillId="37" borderId="0" applyNumberFormat="0" applyBorder="0" applyAlignment="0" applyProtection="0"/>
    <xf numFmtId="0" fontId="3" fillId="18" borderId="0" applyNumberFormat="0" applyBorder="0" applyAlignment="0" applyProtection="0"/>
    <xf numFmtId="0" fontId="9" fillId="63" borderId="56" applyNumberFormat="0" applyFont="0" applyAlignment="0" applyProtection="0"/>
    <xf numFmtId="0" fontId="3" fillId="22" borderId="0" applyNumberFormat="0" applyBorder="0" applyAlignment="0" applyProtection="0"/>
    <xf numFmtId="0" fontId="3" fillId="26" borderId="0" applyNumberFormat="0" applyBorder="0" applyAlignment="0" applyProtection="0"/>
    <xf numFmtId="0" fontId="47" fillId="45" borderId="55" applyNumberFormat="0" applyAlignment="0" applyProtection="0"/>
    <xf numFmtId="0" fontId="3" fillId="30" borderId="0" applyNumberFormat="0" applyBorder="0" applyAlignment="0" applyProtection="0"/>
    <xf numFmtId="171" fontId="9" fillId="0" borderId="59">
      <alignment vertical="center"/>
    </xf>
    <xf numFmtId="0" fontId="3" fillId="34" borderId="0" applyNumberFormat="0" applyBorder="0" applyAlignment="0" applyProtection="0"/>
    <xf numFmtId="0" fontId="9" fillId="0" borderId="59">
      <alignment vertical="center"/>
    </xf>
    <xf numFmtId="0" fontId="3" fillId="38" borderId="0" applyNumberFormat="0" applyBorder="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71" fontId="9" fillId="0" borderId="59">
      <alignment vertical="center"/>
    </xf>
    <xf numFmtId="0" fontId="9" fillId="0" borderId="59">
      <alignment vertical="center"/>
    </xf>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37" fillId="59" borderId="55" applyNumberFormat="0" applyAlignment="0" applyProtection="0"/>
    <xf numFmtId="0" fontId="3" fillId="58" borderId="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171"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0" fontId="37" fillId="59" borderId="55" applyNumberFormat="0" applyAlignment="0" applyProtection="0"/>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0" borderId="59">
      <alignment vertical="center"/>
    </xf>
    <xf numFmtId="0" fontId="47" fillId="45" borderId="55" applyNumberFormat="0" applyAlignment="0" applyProtection="0"/>
    <xf numFmtId="0" fontId="3" fillId="0" borderId="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9" fillId="63" borderId="56" applyNumberFormat="0" applyFont="0" applyAlignment="0" applyProtection="0"/>
    <xf numFmtId="0" fontId="52" fillId="59" borderId="57"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171" fontId="9" fillId="0" borderId="59">
      <alignment vertical="center"/>
    </xf>
    <xf numFmtId="0"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63" borderId="56" applyNumberFormat="0" applyFont="0" applyAlignment="0" applyProtection="0"/>
    <xf numFmtId="0" fontId="37" fillId="59" borderId="55" applyNumberFormat="0" applyAlignment="0" applyProtection="0"/>
    <xf numFmtId="171"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6"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54" fillId="0" borderId="58" applyNumberFormat="0" applyFill="0" applyAlignment="0" applyProtection="0"/>
    <xf numFmtId="0" fontId="47" fillId="45"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0"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0" fontId="3" fillId="0" borderId="0"/>
    <xf numFmtId="0" fontId="9" fillId="63" borderId="56" applyNumberFormat="0" applyFont="0" applyAlignment="0" applyProtection="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66" fontId="11" fillId="5" borderId="59">
      <alignment horizontal="right" vertical="center"/>
    </xf>
    <xf numFmtId="171" fontId="9" fillId="0" borderId="59">
      <alignment vertical="center"/>
    </xf>
    <xf numFmtId="171"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4" fillId="0" borderId="58"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47" fillId="45" borderId="55" applyNumberFormat="0" applyAlignment="0" applyProtection="0"/>
    <xf numFmtId="171"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9" fillId="0" borderId="59">
      <alignment vertical="center"/>
    </xf>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37" fillId="59" borderId="55" applyNumberFormat="0" applyAlignment="0" applyProtection="0"/>
    <xf numFmtId="0" fontId="9" fillId="0" borderId="59">
      <alignment vertical="center"/>
    </xf>
    <xf numFmtId="171" fontId="11" fillId="5" borderId="59">
      <alignment horizontal="right" vertical="center"/>
    </xf>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37" fillId="59" borderId="55" applyNumberFormat="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0" fontId="52" fillId="59" borderId="57"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66" fontId="11" fillId="5" borderId="59">
      <alignment horizontal="right" vertical="center"/>
    </xf>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171" fontId="9" fillId="0" borderId="59">
      <alignmen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71"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171" fontId="9" fillId="0" borderId="59">
      <alignmen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0" borderId="59">
      <alignment vertical="center"/>
    </xf>
    <xf numFmtId="0" fontId="52" fillId="59" borderId="57"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9" fillId="0" borderId="59">
      <alignmen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171" fontId="11" fillId="5" borderId="59">
      <alignment horizontal="right" vertical="center"/>
    </xf>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171" fontId="9" fillId="0" borderId="59">
      <alignment vertical="center"/>
    </xf>
    <xf numFmtId="0" fontId="37" fillId="59" borderId="55" applyNumberForma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0" fontId="47" fillId="45" borderId="55" applyNumberFormat="0" applyAlignment="0" applyProtection="0"/>
    <xf numFmtId="171"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0" fontId="47" fillId="45"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171" fontId="9" fillId="0" borderId="59">
      <alignment vertical="center"/>
    </xf>
    <xf numFmtId="166" fontId="11" fillId="5" borderId="59">
      <alignment horizontal="righ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9" fillId="0" borderId="59">
      <alignment vertical="center"/>
    </xf>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37" fillId="59" borderId="55"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9" fillId="0" borderId="59">
      <alignment vertical="center"/>
    </xf>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171" fontId="9" fillId="0" borderId="59">
      <alignment vertical="center"/>
    </xf>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171" fontId="11" fillId="5" borderId="59">
      <alignment horizontal="righ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171" fontId="9" fillId="0" borderId="59">
      <alignment vertical="center"/>
    </xf>
    <xf numFmtId="171" fontId="9" fillId="0" borderId="59">
      <alignment vertical="center"/>
    </xf>
    <xf numFmtId="0" fontId="9" fillId="0" borderId="59">
      <alignment vertical="center"/>
    </xf>
    <xf numFmtId="166" fontId="11" fillId="5" borderId="59">
      <alignment horizontal="right" vertical="center"/>
    </xf>
    <xf numFmtId="171" fontId="9" fillId="0" borderId="59">
      <alignment vertical="center"/>
    </xf>
    <xf numFmtId="0" fontId="9" fillId="0" borderId="59">
      <alignment vertical="center"/>
    </xf>
    <xf numFmtId="171"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37" fillId="59" borderId="55" applyNumberFormat="0" applyAlignment="0" applyProtection="0"/>
    <xf numFmtId="0" fontId="54" fillId="0" borderId="58" applyNumberFormat="0" applyFill="0" applyAlignment="0" applyProtection="0"/>
    <xf numFmtId="171" fontId="9" fillId="0" borderId="59">
      <alignment vertical="center"/>
    </xf>
    <xf numFmtId="0" fontId="9" fillId="0" borderId="59">
      <alignment vertical="center"/>
    </xf>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9" fillId="0" borderId="59">
      <alignment vertical="center"/>
    </xf>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63" borderId="56" applyNumberFormat="0" applyFont="0" applyAlignment="0" applyProtection="0"/>
    <xf numFmtId="171" fontId="11" fillId="5" borderId="59">
      <alignment horizontal="right" vertical="center"/>
    </xf>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0" fontId="52" fillId="59" borderId="57" applyNumberFormat="0" applyAlignment="0" applyProtection="0"/>
    <xf numFmtId="171" fontId="9" fillId="0" borderId="59">
      <alignment vertical="center"/>
    </xf>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0" borderId="59">
      <alignmen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9" fillId="0" borderId="59">
      <alignmen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71" fontId="9" fillId="0" borderId="59">
      <alignment vertical="center"/>
    </xf>
    <xf numFmtId="0" fontId="37" fillId="59" borderId="55" applyNumberFormat="0" applyAlignment="0" applyProtection="0"/>
    <xf numFmtId="0" fontId="9" fillId="63" borderId="56" applyNumberFormat="0" applyFont="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171"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171" fontId="9" fillId="0" borderId="59">
      <alignmen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171" fontId="11" fillId="5" borderId="59">
      <alignment horizontal="righ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171" fontId="9" fillId="0" borderId="59">
      <alignment vertical="center"/>
    </xf>
    <xf numFmtId="166" fontId="11" fillId="5" borderId="59">
      <alignment horizontal="right" vertical="center"/>
    </xf>
    <xf numFmtId="0" fontId="9" fillId="0" borderId="59">
      <alignment vertical="center"/>
    </xf>
    <xf numFmtId="171" fontId="9" fillId="0" borderId="59">
      <alignment vertical="center"/>
    </xf>
    <xf numFmtId="171" fontId="11" fillId="5" borderId="59">
      <alignment horizontal="right" vertical="center"/>
    </xf>
    <xf numFmtId="171" fontId="9" fillId="0" borderId="59">
      <alignment vertical="center"/>
    </xf>
    <xf numFmtId="0" fontId="9" fillId="0" borderId="59">
      <alignmen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9" fillId="0" borderId="59">
      <alignment vertical="center"/>
    </xf>
    <xf numFmtId="0" fontId="9" fillId="0" borderId="59">
      <alignment vertical="center"/>
    </xf>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171" fontId="9" fillId="0" borderId="59">
      <alignment vertical="center"/>
    </xf>
    <xf numFmtId="0" fontId="54" fillId="0" borderId="58" applyNumberFormat="0" applyFill="0" applyAlignment="0" applyProtection="0"/>
    <xf numFmtId="166"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9" fillId="0" borderId="59">
      <alignment vertical="center"/>
    </xf>
    <xf numFmtId="0" fontId="9" fillId="0" borderId="59">
      <alignment vertical="center"/>
    </xf>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171" fontId="9" fillId="0" borderId="59">
      <alignment vertical="center"/>
    </xf>
    <xf numFmtId="0" fontId="54" fillId="0" borderId="58" applyNumberFormat="0" applyFill="0" applyAlignment="0" applyProtection="0"/>
    <xf numFmtId="0" fontId="9" fillId="0" borderId="59">
      <alignmen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171" fontId="11" fillId="5" borderId="59">
      <alignment horizontal="right" vertical="center"/>
    </xf>
    <xf numFmtId="0"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0" borderId="59">
      <alignmen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2" fillId="59" borderId="57"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0" borderId="59">
      <alignment vertical="center"/>
    </xf>
    <xf numFmtId="171" fontId="11" fillId="5" borderId="59">
      <alignment horizontal="right" vertical="center"/>
    </xf>
    <xf numFmtId="0" fontId="9" fillId="0" borderId="59">
      <alignment vertical="center"/>
    </xf>
    <xf numFmtId="166" fontId="11" fillId="5" borderId="59">
      <alignment horizontal="right" vertical="center"/>
    </xf>
    <xf numFmtId="171" fontId="9" fillId="0" borderId="59">
      <alignment vertical="center"/>
    </xf>
    <xf numFmtId="171" fontId="9" fillId="0" borderId="59">
      <alignment vertical="center"/>
    </xf>
    <xf numFmtId="0" fontId="54" fillId="0" borderId="58" applyNumberFormat="0" applyFill="0" applyAlignment="0" applyProtection="0"/>
    <xf numFmtId="171"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166" fontId="11" fillId="5" borderId="59">
      <alignment horizontal="right" vertical="center"/>
    </xf>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37" fillId="59" borderId="55" applyNumberFormat="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47" fillId="45" borderId="55" applyNumberFormat="0" applyAlignment="0" applyProtection="0"/>
    <xf numFmtId="0" fontId="9" fillId="0" borderId="59">
      <alignmen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9" fillId="0" borderId="59">
      <alignment vertical="center"/>
    </xf>
    <xf numFmtId="171"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0" fontId="37" fillId="59"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9" fillId="0" borderId="59">
      <alignment vertical="center"/>
    </xf>
    <xf numFmtId="171"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37" fillId="59"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37" fillId="59" borderId="55" applyNumberFormat="0" applyAlignment="0" applyProtection="0"/>
    <xf numFmtId="171" fontId="9" fillId="0" borderId="59">
      <alignment vertical="center"/>
    </xf>
    <xf numFmtId="0" fontId="47" fillId="45"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0" fontId="9" fillId="0" borderId="59">
      <alignment vertical="center"/>
    </xf>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166"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54" fillId="0" borderId="58" applyNumberFormat="0" applyFill="0" applyAlignment="0" applyProtection="0"/>
    <xf numFmtId="171" fontId="9" fillId="0" borderId="59">
      <alignmen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71" fontId="9" fillId="0" borderId="59">
      <alignment vertical="center"/>
    </xf>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9" fillId="0" borderId="59">
      <alignmen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71" fontId="9" fillId="0" borderId="59">
      <alignment vertical="center"/>
    </xf>
    <xf numFmtId="0" fontId="52" fillId="59" borderId="57"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66" fontId="11" fillId="5" borderId="59">
      <alignment horizontal="right" vertical="center"/>
    </xf>
    <xf numFmtId="0" fontId="52" fillId="59" borderId="57" applyNumberForma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0" fontId="9" fillId="0" borderId="59">
      <alignment vertical="center"/>
    </xf>
    <xf numFmtId="0" fontId="52" fillId="59" borderId="57" applyNumberFormat="0" applyAlignment="0" applyProtection="0"/>
    <xf numFmtId="0" fontId="9" fillId="0" borderId="59">
      <alignmen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171" fontId="11" fillId="5" borderId="59">
      <alignment horizontal="right" vertical="center"/>
    </xf>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0" borderId="59">
      <alignment vertical="center"/>
    </xf>
    <xf numFmtId="0" fontId="52" fillId="59" borderId="57" applyNumberFormat="0" applyAlignment="0" applyProtection="0"/>
    <xf numFmtId="0" fontId="52" fillId="59" borderId="57" applyNumberFormat="0" applyAlignment="0" applyProtection="0"/>
    <xf numFmtId="0" fontId="37" fillId="59"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0" fontId="9" fillId="0" borderId="59">
      <alignmen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52" fillId="59" borderId="57" applyNumberFormat="0" applyAlignment="0" applyProtection="0"/>
    <xf numFmtId="171" fontId="11" fillId="5" borderId="59">
      <alignment horizontal="right" vertical="center"/>
    </xf>
    <xf numFmtId="0" fontId="37" fillId="59" borderId="55" applyNumberFormat="0" applyAlignment="0" applyProtection="0"/>
    <xf numFmtId="171" fontId="9" fillId="0" borderId="59">
      <alignmen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37" fillId="59" borderId="55" applyNumberFormat="0" applyAlignment="0" applyProtection="0"/>
    <xf numFmtId="0" fontId="37" fillId="59" borderId="55"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0" fontId="9" fillId="63" borderId="56" applyNumberFormat="0" applyFont="0" applyAlignment="0" applyProtection="0"/>
    <xf numFmtId="0" fontId="9" fillId="0" borderId="59">
      <alignmen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0" borderId="59">
      <alignment vertical="center"/>
    </xf>
    <xf numFmtId="0" fontId="37" fillId="59"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0" fontId="37" fillId="59" borderId="55" applyNumberFormat="0" applyAlignment="0" applyProtection="0"/>
    <xf numFmtId="171" fontId="9" fillId="0" borderId="59">
      <alignment vertical="center"/>
    </xf>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9" fillId="63" borderId="56" applyNumberFormat="0" applyFont="0" applyAlignment="0" applyProtection="0"/>
    <xf numFmtId="171" fontId="9" fillId="0" borderId="59">
      <alignment vertical="center"/>
    </xf>
    <xf numFmtId="171"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9" fillId="0" borderId="59">
      <alignment vertical="center"/>
    </xf>
    <xf numFmtId="0" fontId="9" fillId="0" borderId="59">
      <alignment vertical="center"/>
    </xf>
    <xf numFmtId="171" fontId="11" fillId="5" borderId="59">
      <alignment horizontal="righ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47" fillId="45" borderId="55" applyNumberFormat="0" applyAlignment="0" applyProtection="0"/>
    <xf numFmtId="171" fontId="9" fillId="0" borderId="59">
      <alignment vertical="center"/>
    </xf>
    <xf numFmtId="0" fontId="47" fillId="45" borderId="55" applyNumberFormat="0" applyAlignment="0" applyProtection="0"/>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9" fillId="0" borderId="59">
      <alignment vertical="center"/>
    </xf>
    <xf numFmtId="0" fontId="37" fillId="59" borderId="55" applyNumberFormat="0" applyAlignment="0" applyProtection="0"/>
    <xf numFmtId="171" fontId="11" fillId="5" borderId="59">
      <alignment horizontal="right" vertical="center"/>
    </xf>
    <xf numFmtId="0" fontId="9" fillId="63" borderId="56" applyNumberFormat="0" applyFont="0" applyAlignment="0" applyProtection="0"/>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37" fillId="59"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52" fillId="59" borderId="57" applyNumberFormat="0" applyAlignment="0" applyProtection="0"/>
    <xf numFmtId="0" fontId="47" fillId="45" borderId="55" applyNumberFormat="0" applyAlignment="0" applyProtection="0"/>
    <xf numFmtId="171"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9" fillId="0" borderId="59">
      <alignment vertical="center"/>
    </xf>
    <xf numFmtId="0" fontId="9" fillId="0" borderId="59">
      <alignment vertical="center"/>
    </xf>
    <xf numFmtId="0" fontId="9" fillId="63" borderId="56" applyNumberFormat="0" applyFont="0" applyAlignment="0" applyProtection="0"/>
    <xf numFmtId="171" fontId="9" fillId="0" borderId="59">
      <alignmen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9" fillId="63" borderId="56" applyNumberFormat="0" applyFont="0" applyAlignment="0" applyProtection="0"/>
    <xf numFmtId="0" fontId="9" fillId="0" borderId="59">
      <alignment vertical="center"/>
    </xf>
    <xf numFmtId="0" fontId="9" fillId="0" borderId="59">
      <alignmen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171" fontId="11" fillId="5" borderId="59">
      <alignment horizontal="right" vertical="center"/>
    </xf>
    <xf numFmtId="0" fontId="9" fillId="0" borderId="59">
      <alignment vertical="center"/>
    </xf>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171" fontId="11" fillId="5" borderId="59">
      <alignment horizontal="right" vertical="center"/>
    </xf>
    <xf numFmtId="171" fontId="9" fillId="0" borderId="59">
      <alignment vertical="center"/>
    </xf>
    <xf numFmtId="0" fontId="52" fillId="59" borderId="57" applyNumberFormat="0" applyAlignment="0" applyProtection="0"/>
    <xf numFmtId="0" fontId="37" fillId="59" borderId="55" applyNumberFormat="0" applyAlignment="0" applyProtection="0"/>
    <xf numFmtId="171" fontId="9" fillId="0" borderId="59">
      <alignment vertical="center"/>
    </xf>
    <xf numFmtId="0" fontId="9" fillId="63" borderId="56" applyNumberFormat="0" applyFont="0" applyAlignment="0" applyProtection="0"/>
    <xf numFmtId="171" fontId="9" fillId="0" borderId="59">
      <alignment vertical="center"/>
    </xf>
    <xf numFmtId="171"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171" fontId="11" fillId="5" borderId="59">
      <alignment horizontal="right" vertical="center"/>
    </xf>
    <xf numFmtId="0" fontId="47" fillId="45" borderId="55" applyNumberFormat="0" applyAlignment="0" applyProtection="0"/>
    <xf numFmtId="166" fontId="11" fillId="5" borderId="59">
      <alignment horizontal="right" vertical="center"/>
    </xf>
    <xf numFmtId="171" fontId="9" fillId="0" borderId="59">
      <alignmen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171" fontId="9" fillId="0" borderId="59">
      <alignmen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9" fillId="0" borderId="59">
      <alignmen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9" fillId="63" borderId="56" applyNumberFormat="0" applyFont="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0" fontId="54" fillId="0" borderId="58" applyNumberFormat="0" applyFill="0" applyAlignment="0" applyProtection="0"/>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171" fontId="11" fillId="5" borderId="59">
      <alignment horizontal="right" vertical="center"/>
    </xf>
    <xf numFmtId="0" fontId="37" fillId="59" borderId="55" applyNumberFormat="0" applyAlignment="0" applyProtection="0"/>
    <xf numFmtId="171" fontId="9" fillId="0" borderId="59">
      <alignment vertical="center"/>
    </xf>
    <xf numFmtId="0" fontId="9" fillId="0" borderId="59">
      <alignment vertical="center"/>
    </xf>
    <xf numFmtId="171" fontId="9" fillId="0" borderId="59">
      <alignment vertical="center"/>
    </xf>
    <xf numFmtId="0" fontId="54" fillId="0" borderId="58" applyNumberFormat="0" applyFill="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166" fontId="11" fillId="5" borderId="59">
      <alignment horizontal="righ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52" fillId="59" borderId="57" applyNumberFormat="0" applyAlignment="0" applyProtection="0"/>
    <xf numFmtId="171" fontId="9" fillId="0" borderId="59">
      <alignment vertical="center"/>
    </xf>
    <xf numFmtId="0" fontId="47" fillId="45"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71" fontId="9" fillId="0" borderId="59">
      <alignmen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47" fillId="45" borderId="55" applyNumberFormat="0" applyAlignment="0" applyProtection="0"/>
    <xf numFmtId="0" fontId="9" fillId="63" borderId="56" applyNumberFormat="0" applyFont="0" applyAlignment="0" applyProtection="0"/>
    <xf numFmtId="171" fontId="11" fillId="5" borderId="59">
      <alignment horizontal="righ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171"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171" fontId="11" fillId="5" borderId="59">
      <alignment horizontal="right" vertical="center"/>
    </xf>
    <xf numFmtId="0" fontId="47" fillId="45" borderId="55" applyNumberFormat="0" applyAlignment="0" applyProtection="0"/>
    <xf numFmtId="166" fontId="11" fillId="5" borderId="59">
      <alignment horizontal="right" vertical="center"/>
    </xf>
    <xf numFmtId="171" fontId="9" fillId="0" borderId="59">
      <alignment vertical="center"/>
    </xf>
    <xf numFmtId="0" fontId="37" fillId="59" borderId="55" applyNumberFormat="0" applyAlignment="0" applyProtection="0"/>
    <xf numFmtId="0" fontId="37" fillId="59" borderId="55" applyNumberFormat="0" applyAlignment="0" applyProtection="0"/>
    <xf numFmtId="0" fontId="52" fillId="59" borderId="57" applyNumberFormat="0" applyAlignment="0" applyProtection="0"/>
    <xf numFmtId="0" fontId="37" fillId="59" borderId="55" applyNumberFormat="0" applyAlignment="0" applyProtection="0"/>
    <xf numFmtId="171" fontId="9" fillId="0" borderId="59">
      <alignment vertical="center"/>
    </xf>
    <xf numFmtId="0" fontId="37" fillId="59" borderId="55"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9" fillId="0" borderId="59">
      <alignment vertical="center"/>
    </xf>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0" fontId="52" fillId="59" borderId="57" applyNumberFormat="0" applyAlignment="0" applyProtection="0"/>
    <xf numFmtId="166" fontId="11" fillId="5" borderId="59">
      <alignment horizontal="right" vertical="center"/>
    </xf>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47" fillId="45" borderId="55" applyNumberFormat="0" applyAlignment="0" applyProtection="0"/>
    <xf numFmtId="0" fontId="9" fillId="0" borderId="59">
      <alignment vertical="center"/>
    </xf>
    <xf numFmtId="171" fontId="11" fillId="5" borderId="59">
      <alignment horizontal="right" vertical="center"/>
    </xf>
    <xf numFmtId="0" fontId="37" fillId="59" borderId="55" applyNumberFormat="0" applyAlignment="0" applyProtection="0"/>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166" fontId="11" fillId="5" borderId="59">
      <alignment horizontal="right" vertical="center"/>
    </xf>
    <xf numFmtId="0" fontId="37" fillId="59" borderId="55" applyNumberFormat="0" applyAlignment="0" applyProtection="0"/>
    <xf numFmtId="171"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52" fillId="59" borderId="57" applyNumberFormat="0" applyAlignment="0" applyProtection="0"/>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47" fillId="45" borderId="55" applyNumberFormat="0" applyAlignment="0" applyProtection="0"/>
    <xf numFmtId="0" fontId="52" fillId="59" borderId="57"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47" fillId="45" borderId="55" applyNumberFormat="0" applyAlignment="0" applyProtection="0"/>
    <xf numFmtId="0" fontId="9" fillId="63" borderId="56" applyNumberFormat="0" applyFont="0" applyAlignment="0" applyProtection="0"/>
    <xf numFmtId="0" fontId="37" fillId="59" borderId="55" applyNumberForma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52" fillId="59" borderId="57" applyNumberFormat="0" applyAlignment="0" applyProtection="0"/>
    <xf numFmtId="171" fontId="11" fillId="5" borderId="59">
      <alignment horizontal="right" vertical="center"/>
    </xf>
    <xf numFmtId="166" fontId="11" fillId="5" borderId="59">
      <alignment horizontal="right" vertical="center"/>
    </xf>
    <xf numFmtId="171" fontId="9" fillId="0" borderId="59">
      <alignment vertical="center"/>
    </xf>
    <xf numFmtId="0" fontId="37" fillId="59" borderId="55" applyNumberFormat="0" applyAlignment="0" applyProtection="0"/>
    <xf numFmtId="0" fontId="52" fillId="59" borderId="57" applyNumberForma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9" fillId="0" borderId="59">
      <alignment vertical="center"/>
    </xf>
    <xf numFmtId="171" fontId="9" fillId="0" borderId="59">
      <alignment vertical="center"/>
    </xf>
    <xf numFmtId="0" fontId="54" fillId="0" borderId="58" applyNumberFormat="0" applyFill="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47" fillId="45" borderId="55" applyNumberFormat="0" applyAlignment="0" applyProtection="0"/>
    <xf numFmtId="171"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171" fontId="11" fillId="5" borderId="59">
      <alignment horizontal="right" vertical="center"/>
    </xf>
    <xf numFmtId="166" fontId="11" fillId="5" borderId="59">
      <alignment horizontal="right" vertical="center"/>
    </xf>
    <xf numFmtId="0" fontId="52" fillId="59" borderId="57" applyNumberFormat="0" applyAlignment="0" applyProtection="0"/>
    <xf numFmtId="171" fontId="11" fillId="5" borderId="59">
      <alignment horizontal="right" vertical="center"/>
    </xf>
    <xf numFmtId="0" fontId="9" fillId="63" borderId="56" applyNumberFormat="0" applyFont="0" applyAlignment="0" applyProtection="0"/>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0" borderId="59">
      <alignment vertical="center"/>
    </xf>
    <xf numFmtId="0" fontId="9" fillId="0" borderId="59">
      <alignment vertical="center"/>
    </xf>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171" fontId="9" fillId="0" borderId="59">
      <alignment vertical="center"/>
    </xf>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71" fontId="9" fillId="0" borderId="59">
      <alignment vertical="center"/>
    </xf>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47" fillId="45" borderId="55" applyNumberFormat="0" applyAlignment="0" applyProtection="0"/>
    <xf numFmtId="171" fontId="11" fillId="5" borderId="59">
      <alignment horizontal="right" vertical="center"/>
    </xf>
    <xf numFmtId="0" fontId="52" fillId="59" borderId="57" applyNumberFormat="0" applyAlignment="0" applyProtection="0"/>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63" borderId="56" applyNumberFormat="0" applyFon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0" fontId="47" fillId="45" borderId="55" applyNumberFormat="0" applyAlignment="0" applyProtection="0"/>
    <xf numFmtId="171" fontId="9" fillId="0" borderId="59">
      <alignmen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0" fontId="9" fillId="0" borderId="59">
      <alignment vertical="center"/>
    </xf>
    <xf numFmtId="171" fontId="11" fillId="5" borderId="59">
      <alignment horizontal="right" vertical="center"/>
    </xf>
    <xf numFmtId="0" fontId="9" fillId="0" borderId="59">
      <alignment vertical="center"/>
    </xf>
    <xf numFmtId="0" fontId="54" fillId="0" borderId="58" applyNumberFormat="0" applyFill="0" applyAlignment="0" applyProtection="0"/>
    <xf numFmtId="171" fontId="9" fillId="0" borderId="59">
      <alignment vertical="center"/>
    </xf>
    <xf numFmtId="0" fontId="9" fillId="0" borderId="59">
      <alignment vertical="center"/>
    </xf>
    <xf numFmtId="0" fontId="37" fillId="59" borderId="55" applyNumberFormat="0" applyAlignment="0" applyProtection="0"/>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47" fillId="45" borderId="55" applyNumberFormat="0" applyAlignment="0" applyProtection="0"/>
    <xf numFmtId="0" fontId="37" fillId="59" borderId="55" applyNumberFormat="0" applyAlignment="0" applyProtection="0"/>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11" fillId="5" borderId="59">
      <alignment horizontal="right" vertical="center"/>
    </xf>
    <xf numFmtId="166"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0" fontId="9" fillId="0" borderId="59">
      <alignment vertical="center"/>
    </xf>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166" fontId="11" fillId="5" borderId="59">
      <alignment horizontal="right" vertical="center"/>
    </xf>
    <xf numFmtId="171" fontId="9" fillId="0" borderId="59">
      <alignment vertical="center"/>
    </xf>
    <xf numFmtId="0" fontId="47" fillId="45" borderId="55"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0" fontId="9" fillId="0" borderId="59">
      <alignment vertical="center"/>
    </xf>
    <xf numFmtId="0" fontId="47" fillId="45" borderId="55" applyNumberFormat="0" applyAlignment="0" applyProtection="0"/>
    <xf numFmtId="0" fontId="37" fillId="59" borderId="55" applyNumberFormat="0" applyAlignment="0" applyProtection="0"/>
    <xf numFmtId="0" fontId="9" fillId="63" borderId="56" applyNumberFormat="0" applyFont="0" applyAlignment="0" applyProtection="0"/>
    <xf numFmtId="0" fontId="37" fillId="59" borderId="55"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0" fontId="9" fillId="63" borderId="56" applyNumberFormat="0" applyFont="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166" fontId="11" fillId="5" borderId="59">
      <alignment horizontal="right" vertical="center"/>
    </xf>
    <xf numFmtId="0" fontId="54" fillId="0" borderId="58" applyNumberFormat="0" applyFill="0" applyAlignment="0" applyProtection="0"/>
    <xf numFmtId="0" fontId="9" fillId="0" borderId="59">
      <alignment vertical="center"/>
    </xf>
    <xf numFmtId="171" fontId="9" fillId="0" borderId="59">
      <alignment vertical="center"/>
    </xf>
    <xf numFmtId="0" fontId="37" fillId="59" borderId="55" applyNumberFormat="0" applyAlignment="0" applyProtection="0"/>
    <xf numFmtId="166" fontId="11" fillId="5" borderId="59">
      <alignment horizontal="right" vertical="center"/>
    </xf>
    <xf numFmtId="171" fontId="9" fillId="0" borderId="59">
      <alignment vertical="center"/>
    </xf>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37" fillId="59" borderId="55" applyNumberFormat="0" applyAlignment="0" applyProtection="0"/>
    <xf numFmtId="0" fontId="52" fillId="59" borderId="57" applyNumberFormat="0" applyAlignment="0" applyProtection="0"/>
    <xf numFmtId="0" fontId="52" fillId="59" borderId="57" applyNumberFormat="0" applyAlignment="0" applyProtection="0"/>
    <xf numFmtId="0" fontId="54" fillId="0" borderId="58" applyNumberFormat="0" applyFill="0" applyAlignment="0" applyProtection="0"/>
    <xf numFmtId="0" fontId="54" fillId="0" borderId="58" applyNumberFormat="0" applyFill="0" applyAlignment="0" applyProtection="0"/>
    <xf numFmtId="0" fontId="9" fillId="0" borderId="59">
      <alignment vertical="center"/>
    </xf>
    <xf numFmtId="171" fontId="11" fillId="5" borderId="59">
      <alignment horizontal="right" vertical="center"/>
    </xf>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166" fontId="11" fillId="5" borderId="59">
      <alignment horizontal="right" vertical="center"/>
    </xf>
    <xf numFmtId="0" fontId="9" fillId="0" borderId="59">
      <alignment vertical="center"/>
    </xf>
    <xf numFmtId="0" fontId="9" fillId="0" borderId="59">
      <alignment vertical="center"/>
    </xf>
    <xf numFmtId="171" fontId="11" fillId="5" borderId="59">
      <alignment horizontal="right" vertical="center"/>
    </xf>
    <xf numFmtId="0" fontId="9" fillId="0" borderId="59">
      <alignment vertical="center"/>
    </xf>
    <xf numFmtId="0" fontId="9" fillId="0" borderId="59">
      <alignment vertical="center"/>
    </xf>
    <xf numFmtId="0" fontId="54" fillId="0" borderId="58" applyNumberFormat="0" applyFill="0" applyAlignment="0" applyProtection="0"/>
    <xf numFmtId="0" fontId="54" fillId="0" borderId="58" applyNumberFormat="0" applyFill="0" applyAlignment="0" applyProtection="0"/>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171" fontId="11" fillId="5" borderId="59">
      <alignment horizontal="right" vertical="center"/>
    </xf>
    <xf numFmtId="0" fontId="9" fillId="63" borderId="56" applyNumberFormat="0" applyFont="0" applyAlignment="0" applyProtection="0"/>
    <xf numFmtId="0" fontId="47" fillId="45" borderId="55" applyNumberFormat="0" applyAlignment="0" applyProtection="0"/>
    <xf numFmtId="171" fontId="9" fillId="0" borderId="59">
      <alignment vertical="center"/>
    </xf>
    <xf numFmtId="0" fontId="47" fillId="45" borderId="55" applyNumberFormat="0" applyAlignment="0" applyProtection="0"/>
    <xf numFmtId="166" fontId="11" fillId="5" borderId="59">
      <alignment horizontal="right" vertical="center"/>
    </xf>
    <xf numFmtId="0" fontId="47" fillId="45" borderId="55" applyNumberFormat="0" applyAlignment="0" applyProtection="0"/>
    <xf numFmtId="0" fontId="54" fillId="0" borderId="58" applyNumberFormat="0" applyFill="0" applyAlignment="0" applyProtection="0"/>
    <xf numFmtId="0" fontId="37" fillId="59"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4" fillId="0" borderId="58" applyNumberFormat="0" applyFill="0" applyAlignment="0" applyProtection="0"/>
    <xf numFmtId="0" fontId="9" fillId="0" borderId="59">
      <alignment vertical="center"/>
    </xf>
    <xf numFmtId="0" fontId="47" fillId="45" borderId="55" applyNumberFormat="0" applyAlignment="0" applyProtection="0"/>
    <xf numFmtId="0" fontId="54" fillId="0" borderId="58" applyNumberFormat="0" applyFill="0" applyAlignment="0" applyProtection="0"/>
    <xf numFmtId="0" fontId="9" fillId="0" borderId="59">
      <alignment vertical="center"/>
    </xf>
    <xf numFmtId="0" fontId="9" fillId="63" borderId="56" applyNumberFormat="0" applyFont="0" applyAlignment="0" applyProtection="0"/>
    <xf numFmtId="0" fontId="9" fillId="63" borderId="56" applyNumberFormat="0" applyFont="0" applyAlignment="0" applyProtection="0"/>
    <xf numFmtId="166" fontId="11" fillId="5" borderId="59">
      <alignment horizontal="right" vertical="center"/>
    </xf>
    <xf numFmtId="0" fontId="47" fillId="45" borderId="55" applyNumberFormat="0" applyAlignment="0" applyProtection="0"/>
    <xf numFmtId="0" fontId="9" fillId="0" borderId="59">
      <alignment vertical="center"/>
    </xf>
    <xf numFmtId="0" fontId="9" fillId="63" borderId="56" applyNumberFormat="0" applyFont="0" applyAlignment="0" applyProtection="0"/>
    <xf numFmtId="171"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0" borderId="59">
      <alignment vertical="center"/>
    </xf>
    <xf numFmtId="0" fontId="37" fillId="59" borderId="55" applyNumberFormat="0" applyAlignment="0" applyProtection="0"/>
    <xf numFmtId="0" fontId="37" fillId="59" borderId="55" applyNumberFormat="0" applyAlignment="0" applyProtection="0"/>
    <xf numFmtId="171" fontId="9" fillId="0" borderId="59">
      <alignment vertical="center"/>
    </xf>
    <xf numFmtId="171"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9" fillId="0" borderId="59">
      <alignment vertical="center"/>
    </xf>
    <xf numFmtId="171" fontId="9" fillId="0" borderId="59">
      <alignmen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52" fillId="59" borderId="57" applyNumberFormat="0" applyAlignment="0" applyProtection="0"/>
    <xf numFmtId="0" fontId="9" fillId="0" borderId="59">
      <alignment vertical="center"/>
    </xf>
    <xf numFmtId="171" fontId="11" fillId="5" borderId="59">
      <alignment horizontal="right" vertical="center"/>
    </xf>
    <xf numFmtId="171" fontId="11" fillId="5" borderId="59">
      <alignment horizontal="right" vertical="center"/>
    </xf>
    <xf numFmtId="0" fontId="52" fillId="59" borderId="57" applyNumberFormat="0" applyAlignment="0" applyProtection="0"/>
    <xf numFmtId="0" fontId="47" fillId="45" borderId="55" applyNumberFormat="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166" fontId="11" fillId="5" borderId="59">
      <alignment horizontal="right" vertical="center"/>
    </xf>
    <xf numFmtId="0" fontId="9" fillId="0" borderId="59">
      <alignment vertical="center"/>
    </xf>
    <xf numFmtId="0" fontId="9" fillId="0" borderId="59">
      <alignment vertical="center"/>
    </xf>
    <xf numFmtId="166" fontId="11" fillId="5" borderId="59">
      <alignment horizontal="right" vertical="center"/>
    </xf>
    <xf numFmtId="0" fontId="47" fillId="45" borderId="55" applyNumberFormat="0" applyAlignment="0" applyProtection="0"/>
    <xf numFmtId="171"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171" fontId="9" fillId="0" borderId="59">
      <alignment vertical="center"/>
    </xf>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0" fontId="9" fillId="0" borderId="59">
      <alignment vertical="center"/>
    </xf>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0" fontId="52" fillId="59" borderId="57" applyNumberForma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166" fontId="11" fillId="5" borderId="59">
      <alignment horizontal="right" vertical="center"/>
    </xf>
    <xf numFmtId="0" fontId="52" fillId="59" borderId="57" applyNumberFormat="0" applyAlignment="0" applyProtection="0"/>
    <xf numFmtId="0" fontId="37" fillId="59" borderId="55" applyNumberFormat="0" applyAlignment="0" applyProtection="0"/>
    <xf numFmtId="0" fontId="9" fillId="63" borderId="56" applyNumberFormat="0" applyFont="0" applyAlignment="0" applyProtection="0"/>
    <xf numFmtId="0" fontId="47" fillId="45" borderId="55" applyNumberFormat="0" applyAlignment="0" applyProtection="0"/>
    <xf numFmtId="0" fontId="9" fillId="0" borderId="59">
      <alignment vertical="center"/>
    </xf>
    <xf numFmtId="0" fontId="9" fillId="63" borderId="56" applyNumberFormat="0" applyFont="0" applyAlignment="0" applyProtection="0"/>
    <xf numFmtId="0" fontId="9" fillId="0" borderId="59">
      <alignment vertical="center"/>
    </xf>
    <xf numFmtId="0" fontId="9" fillId="63" borderId="56" applyNumberFormat="0" applyFont="0" applyAlignment="0" applyProtection="0"/>
    <xf numFmtId="166" fontId="11" fillId="5" borderId="59">
      <alignment horizontal="right" vertical="center"/>
    </xf>
    <xf numFmtId="166" fontId="11" fillId="5" borderId="59">
      <alignment horizontal="right" vertical="center"/>
    </xf>
    <xf numFmtId="0" fontId="54" fillId="0" borderId="58" applyNumberFormat="0" applyFill="0" applyAlignment="0" applyProtection="0"/>
    <xf numFmtId="171" fontId="11" fillId="5" borderId="59">
      <alignment horizontal="right" vertical="center"/>
    </xf>
    <xf numFmtId="171" fontId="9" fillId="0" borderId="59">
      <alignment vertical="center"/>
    </xf>
    <xf numFmtId="0" fontId="9" fillId="63" borderId="56" applyNumberFormat="0" applyFont="0" applyAlignment="0" applyProtection="0"/>
    <xf numFmtId="0" fontId="37" fillId="59" borderId="55" applyNumberFormat="0" applyAlignment="0" applyProtection="0"/>
    <xf numFmtId="0" fontId="9" fillId="0" borderId="59">
      <alignment vertical="center"/>
    </xf>
    <xf numFmtId="0" fontId="9" fillId="0" borderId="59">
      <alignmen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71" fontId="9" fillId="0" borderId="59">
      <alignment vertical="center"/>
    </xf>
    <xf numFmtId="171" fontId="11" fillId="5" borderId="59">
      <alignment horizontal="right" vertical="center"/>
    </xf>
    <xf numFmtId="0" fontId="52" fillId="59" borderId="57" applyNumberFormat="0" applyAlignment="0" applyProtection="0"/>
    <xf numFmtId="166" fontId="11" fillId="5" borderId="59">
      <alignment horizontal="right" vertical="center"/>
    </xf>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166" fontId="11" fillId="5" borderId="59">
      <alignment horizontal="right" vertical="center"/>
    </xf>
    <xf numFmtId="171" fontId="11" fillId="5" borderId="59">
      <alignment horizontal="right" vertical="center"/>
    </xf>
    <xf numFmtId="171" fontId="9" fillId="0" borderId="59">
      <alignment vertical="center"/>
    </xf>
    <xf numFmtId="171" fontId="11" fillId="5" borderId="59">
      <alignment horizontal="right" vertical="center"/>
    </xf>
    <xf numFmtId="0" fontId="54" fillId="0" borderId="58" applyNumberFormat="0" applyFill="0" applyAlignment="0" applyProtection="0"/>
    <xf numFmtId="0" fontId="54" fillId="0" borderId="58" applyNumberFormat="0" applyFill="0" applyAlignment="0" applyProtection="0"/>
    <xf numFmtId="166" fontId="11" fillId="5" borderId="59">
      <alignment horizontal="right" vertical="center"/>
    </xf>
    <xf numFmtId="0" fontId="47" fillId="45" borderId="55" applyNumberFormat="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47" fillId="45" borderId="55" applyNumberFormat="0" applyAlignment="0" applyProtection="0"/>
    <xf numFmtId="0" fontId="52" fillId="59" borderId="57" applyNumberFormat="0" applyAlignment="0" applyProtection="0"/>
    <xf numFmtId="171" fontId="11" fillId="5" borderId="59">
      <alignment horizontal="right" vertical="center"/>
    </xf>
    <xf numFmtId="0" fontId="9" fillId="0" borderId="59">
      <alignment vertical="center"/>
    </xf>
    <xf numFmtId="0" fontId="9" fillId="63" borderId="56" applyNumberFormat="0" applyFont="0" applyAlignment="0" applyProtection="0"/>
    <xf numFmtId="171" fontId="11" fillId="5" borderId="59">
      <alignment horizontal="right" vertical="center"/>
    </xf>
    <xf numFmtId="0" fontId="9" fillId="63" borderId="56" applyNumberFormat="0" applyFont="0" applyAlignment="0" applyProtection="0"/>
    <xf numFmtId="166" fontId="11" fillId="5" borderId="59">
      <alignment horizontal="righ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0" fontId="9" fillId="0" borderId="59">
      <alignment vertical="center"/>
    </xf>
    <xf numFmtId="166" fontId="11" fillId="5" borderId="59">
      <alignment horizontal="right" vertical="center"/>
    </xf>
    <xf numFmtId="0" fontId="54" fillId="0" borderId="58" applyNumberFormat="0" applyFill="0" applyAlignment="0" applyProtection="0"/>
    <xf numFmtId="0" fontId="47" fillId="45" borderId="55" applyNumberFormat="0" applyAlignment="0" applyProtection="0"/>
    <xf numFmtId="0" fontId="37" fillId="59" borderId="55" applyNumberFormat="0" applyAlignment="0" applyProtection="0"/>
    <xf numFmtId="0" fontId="52" fillId="59" borderId="57" applyNumberFormat="0" applyAlignment="0" applyProtection="0"/>
    <xf numFmtId="0" fontId="9" fillId="0" borderId="59">
      <alignment vertical="center"/>
    </xf>
    <xf numFmtId="0" fontId="9" fillId="0" borderId="59">
      <alignment vertical="center"/>
    </xf>
    <xf numFmtId="0" fontId="52" fillId="59" borderId="57" applyNumberFormat="0" applyAlignment="0" applyProtection="0"/>
    <xf numFmtId="0" fontId="54" fillId="0" borderId="58" applyNumberFormat="0" applyFill="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0" fontId="52" fillId="59" borderId="57" applyNumberFormat="0" applyAlignment="0" applyProtection="0"/>
    <xf numFmtId="0" fontId="9" fillId="0" borderId="59">
      <alignment vertical="center"/>
    </xf>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171" fontId="9" fillId="0" borderId="59">
      <alignment vertical="center"/>
    </xf>
    <xf numFmtId="0" fontId="37" fillId="59" borderId="55" applyNumberFormat="0" applyAlignment="0" applyProtection="0"/>
    <xf numFmtId="171" fontId="11" fillId="5" borderId="59">
      <alignment horizontal="right" vertical="center"/>
    </xf>
    <xf numFmtId="0" fontId="37" fillId="59" borderId="55" applyNumberFormat="0" applyAlignment="0" applyProtection="0"/>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71" fontId="9" fillId="0" borderId="59">
      <alignment vertical="center"/>
    </xf>
    <xf numFmtId="171" fontId="9" fillId="0" borderId="59">
      <alignment vertical="center"/>
    </xf>
    <xf numFmtId="0" fontId="47" fillId="45" borderId="55" applyNumberFormat="0" applyAlignment="0" applyProtection="0"/>
    <xf numFmtId="0" fontId="47" fillId="45" borderId="55" applyNumberFormat="0" applyAlignment="0" applyProtection="0"/>
    <xf numFmtId="0" fontId="9" fillId="0" borderId="59">
      <alignment vertical="center"/>
    </xf>
    <xf numFmtId="0" fontId="9" fillId="0" borderId="59">
      <alignment vertical="center"/>
    </xf>
    <xf numFmtId="0" fontId="47" fillId="45" borderId="55" applyNumberFormat="0" applyAlignment="0" applyProtection="0"/>
    <xf numFmtId="166" fontId="11" fillId="5" borderId="59">
      <alignment horizontal="right" vertical="center"/>
    </xf>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171" fontId="11" fillId="5" borderId="59">
      <alignment horizontal="right" vertical="center"/>
    </xf>
    <xf numFmtId="0" fontId="37" fillId="59" borderId="55" applyNumberFormat="0" applyAlignment="0" applyProtection="0"/>
    <xf numFmtId="0" fontId="9" fillId="0" borderId="59">
      <alignment vertical="center"/>
    </xf>
    <xf numFmtId="166" fontId="11" fillId="5" borderId="59">
      <alignment horizontal="right" vertical="center"/>
    </xf>
    <xf numFmtId="171" fontId="11" fillId="5" borderId="59">
      <alignment horizontal="right" vertical="center"/>
    </xf>
    <xf numFmtId="0" fontId="37" fillId="59" borderId="55" applyNumberFormat="0" applyAlignment="0" applyProtection="0"/>
    <xf numFmtId="0" fontId="9" fillId="0" borderId="59">
      <alignment vertical="center"/>
    </xf>
    <xf numFmtId="0" fontId="37" fillId="59" borderId="55" applyNumberFormat="0" applyAlignment="0" applyProtection="0"/>
    <xf numFmtId="166" fontId="11" fillId="5" borderId="59">
      <alignment horizontal="right" vertical="center"/>
    </xf>
    <xf numFmtId="0" fontId="52" fillId="59" borderId="57" applyNumberFormat="0" applyAlignment="0" applyProtection="0"/>
    <xf numFmtId="171" fontId="9" fillId="0" borderId="59">
      <alignment vertical="center"/>
    </xf>
    <xf numFmtId="0" fontId="9" fillId="63" borderId="56" applyNumberFormat="0" applyFont="0" applyAlignment="0" applyProtection="0"/>
    <xf numFmtId="0" fontId="9" fillId="63" borderId="56" applyNumberFormat="0" applyFont="0" applyAlignment="0" applyProtection="0"/>
    <xf numFmtId="0" fontId="54" fillId="0" borderId="58" applyNumberFormat="0" applyFill="0" applyAlignment="0" applyProtection="0"/>
    <xf numFmtId="0" fontId="9" fillId="0" borderId="59">
      <alignment vertical="center"/>
    </xf>
    <xf numFmtId="0" fontId="54" fillId="0" borderId="58" applyNumberFormat="0" applyFill="0" applyAlignment="0" applyProtection="0"/>
    <xf numFmtId="166" fontId="11" fillId="5" borderId="59">
      <alignment horizontal="right" vertical="center"/>
    </xf>
    <xf numFmtId="166" fontId="11" fillId="5" borderId="59">
      <alignment horizontal="right" vertical="center"/>
    </xf>
    <xf numFmtId="166" fontId="11" fillId="5" borderId="59">
      <alignment horizontal="right" vertical="center"/>
    </xf>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52" fillId="59" borderId="57" applyNumberFormat="0" applyAlignment="0" applyProtection="0"/>
    <xf numFmtId="0" fontId="9" fillId="63" borderId="56" applyNumberFormat="0" applyFont="0" applyAlignment="0" applyProtection="0"/>
    <xf numFmtId="0" fontId="9" fillId="63" borderId="56" applyNumberFormat="0" applyFont="0" applyAlignment="0" applyProtection="0"/>
    <xf numFmtId="0" fontId="9" fillId="0" borderId="59">
      <alignment vertical="center"/>
    </xf>
    <xf numFmtId="171" fontId="9" fillId="0" borderId="59">
      <alignment vertical="center"/>
    </xf>
    <xf numFmtId="0" fontId="9" fillId="0" borderId="59">
      <alignment vertical="center"/>
    </xf>
    <xf numFmtId="171" fontId="9" fillId="0" borderId="59">
      <alignment vertical="center"/>
    </xf>
    <xf numFmtId="166" fontId="11" fillId="5" borderId="59">
      <alignment horizontal="right" vertical="center"/>
    </xf>
    <xf numFmtId="171" fontId="11" fillId="5" borderId="59">
      <alignment horizontal="right" vertical="center"/>
    </xf>
    <xf numFmtId="171" fontId="11" fillId="5" borderId="59">
      <alignment horizontal="right" vertical="center"/>
    </xf>
    <xf numFmtId="171" fontId="11" fillId="5" borderId="59">
      <alignment horizontal="right" vertical="center"/>
    </xf>
    <xf numFmtId="166" fontId="11" fillId="5" borderId="59">
      <alignment horizontal="right" vertical="center"/>
    </xf>
    <xf numFmtId="0" fontId="47" fillId="45" borderId="55" applyNumberFormat="0" applyAlignment="0" applyProtection="0"/>
    <xf numFmtId="0" fontId="47" fillId="45" borderId="55" applyNumberFormat="0" applyAlignment="0" applyProtection="0"/>
    <xf numFmtId="0" fontId="37" fillId="59" borderId="55" applyNumberFormat="0" applyAlignment="0" applyProtection="0"/>
    <xf numFmtId="171" fontId="9" fillId="0" borderId="59">
      <alignment vertical="center"/>
    </xf>
    <xf numFmtId="0" fontId="9" fillId="0" borderId="59">
      <alignment vertical="center"/>
    </xf>
    <xf numFmtId="0" fontId="37" fillId="59" borderId="55" applyNumberFormat="0" applyAlignment="0" applyProtection="0"/>
    <xf numFmtId="0" fontId="9" fillId="63" borderId="56" applyNumberFormat="0" applyFont="0" applyAlignment="0" applyProtection="0"/>
    <xf numFmtId="0" fontId="54" fillId="0" borderId="58" applyNumberFormat="0" applyFill="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52" fillId="59" borderId="57" applyNumberFormat="0" applyAlignment="0" applyProtection="0"/>
    <xf numFmtId="166" fontId="11" fillId="5" borderId="59">
      <alignment horizontal="right" vertical="center"/>
    </xf>
    <xf numFmtId="171" fontId="9" fillId="0" borderId="59">
      <alignment vertical="center"/>
    </xf>
    <xf numFmtId="0" fontId="9" fillId="0" borderId="59">
      <alignment vertical="center"/>
    </xf>
    <xf numFmtId="166" fontId="11" fillId="5" borderId="59">
      <alignment horizontal="right" vertical="center"/>
    </xf>
    <xf numFmtId="0" fontId="9" fillId="0" borderId="59">
      <alignment vertical="center"/>
    </xf>
    <xf numFmtId="0" fontId="37" fillId="59" borderId="55" applyNumberFormat="0" applyAlignment="0" applyProtection="0"/>
    <xf numFmtId="0" fontId="37" fillId="59" borderId="55" applyNumberFormat="0" applyAlignment="0" applyProtection="0"/>
    <xf numFmtId="0" fontId="47" fillId="45" borderId="55" applyNumberFormat="0" applyAlignment="0" applyProtection="0"/>
    <xf numFmtId="0" fontId="47" fillId="45" borderId="55" applyNumberFormat="0" applyAlignment="0" applyProtection="0"/>
    <xf numFmtId="171" fontId="11" fillId="5" borderId="59">
      <alignment horizontal="right" vertical="center"/>
    </xf>
    <xf numFmtId="171" fontId="11" fillId="5" borderId="59">
      <alignment horizontal="right" vertical="center"/>
    </xf>
    <xf numFmtId="166" fontId="11" fillId="5" borderId="59">
      <alignment horizontal="right" vertical="center"/>
    </xf>
    <xf numFmtId="171" fontId="9" fillId="0" borderId="59">
      <alignment vertical="center"/>
    </xf>
    <xf numFmtId="0" fontId="9" fillId="0" borderId="59">
      <alignment vertical="center"/>
    </xf>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9" fillId="63" borderId="56" applyNumberFormat="0" applyFont="0" applyAlignment="0" applyProtection="0"/>
    <xf numFmtId="0" fontId="52" fillId="59" borderId="57" applyNumberFormat="0" applyAlignment="0" applyProtection="0"/>
    <xf numFmtId="0" fontId="9" fillId="0" borderId="59">
      <alignment vertical="center"/>
    </xf>
    <xf numFmtId="166" fontId="11" fillId="5" borderId="59">
      <alignment horizontal="right" vertical="center"/>
    </xf>
    <xf numFmtId="0" fontId="54" fillId="0" borderId="58" applyNumberFormat="0" applyFill="0" applyAlignment="0" applyProtection="0"/>
    <xf numFmtId="0" fontId="37" fillId="59" borderId="55" applyNumberFormat="0" applyAlignment="0" applyProtection="0"/>
    <xf numFmtId="0" fontId="47" fillId="45" borderId="55" applyNumberFormat="0" applyAlignment="0" applyProtection="0"/>
    <xf numFmtId="0" fontId="9" fillId="63" borderId="56" applyNumberFormat="0" applyFont="0" applyAlignment="0" applyProtection="0"/>
    <xf numFmtId="0" fontId="52" fillId="59" borderId="57" applyNumberFormat="0" applyAlignment="0" applyProtection="0"/>
    <xf numFmtId="0" fontId="54" fillId="0" borderId="58" applyNumberFormat="0" applyFill="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58" borderId="0"/>
    <xf numFmtId="170" fontId="3" fillId="0" borderId="0" applyFont="0" applyFill="0" applyBorder="0" applyAlignment="0" applyProtection="0"/>
    <xf numFmtId="170" fontId="3"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xf numFmtId="170" fontId="2" fillId="0" borderId="0" applyFont="0" applyFill="0" applyBorder="0" applyAlignment="0" applyProtection="0"/>
    <xf numFmtId="170" fontId="2" fillId="0" borderId="0" applyFont="0" applyFill="0" applyBorder="0" applyAlignment="0" applyProtection="0"/>
    <xf numFmtId="0" fontId="74" fillId="0" borderId="0"/>
    <xf numFmtId="9" fontId="74" fillId="0" borderId="0" applyFont="0" applyFill="0" applyBorder="0" applyAlignment="0" applyProtection="0"/>
    <xf numFmtId="0" fontId="9" fillId="4" borderId="63" applyFont="0" applyBorder="0">
      <alignment vertical="center"/>
    </xf>
    <xf numFmtId="166" fontId="11" fillId="5" borderId="80">
      <alignment horizontal="right" vertical="center"/>
    </xf>
    <xf numFmtId="0" fontId="9" fillId="0" borderId="80">
      <alignment vertical="center"/>
    </xf>
    <xf numFmtId="0" fontId="1" fillId="0" borderId="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9" fillId="4" borderId="63" applyFont="0" applyBorder="0">
      <alignment vertical="center"/>
    </xf>
    <xf numFmtId="0" fontId="9" fillId="0" borderId="80">
      <alignment vertical="center"/>
    </xf>
    <xf numFmtId="171" fontId="9" fillId="0" borderId="80">
      <alignment vertical="center"/>
    </xf>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9" fillId="0" borderId="80">
      <alignment vertical="center"/>
    </xf>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1" fillId="0" borderId="0"/>
    <xf numFmtId="171" fontId="11" fillId="5" borderId="80">
      <alignment horizontal="right" vertical="center"/>
    </xf>
    <xf numFmtId="171" fontId="9" fillId="0" borderId="80">
      <alignment vertical="center"/>
    </xf>
    <xf numFmtId="0" fontId="9" fillId="0" borderId="80">
      <alignment vertical="center"/>
    </xf>
    <xf numFmtId="0" fontId="1" fillId="0" borderId="0"/>
    <xf numFmtId="166" fontId="11" fillId="5" borderId="80">
      <alignment horizontal="right" vertical="center"/>
    </xf>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1" fontId="9" fillId="0" borderId="80">
      <alignment vertical="center"/>
    </xf>
    <xf numFmtId="0" fontId="1" fillId="34" borderId="0" applyNumberFormat="0" applyBorder="0" applyAlignment="0" applyProtection="0"/>
    <xf numFmtId="0" fontId="9" fillId="0" borderId="80">
      <alignment vertical="center"/>
    </xf>
    <xf numFmtId="0" fontId="1" fillId="38" borderId="0" applyNumberFormat="0" applyBorder="0" applyAlignment="0" applyProtection="0"/>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1" fillId="58" borderId="0"/>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0" fontId="1" fillId="0" borderId="0"/>
    <xf numFmtId="166" fontId="11" fillId="5" borderId="80">
      <alignment horizontal="righ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1" fillId="0" borderId="0"/>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9" fillId="0" borderId="80">
      <alignment vertical="center"/>
    </xf>
    <xf numFmtId="0" fontId="1" fillId="33" borderId="0" applyNumberFormat="0" applyBorder="0" applyAlignment="0" applyProtection="0"/>
    <xf numFmtId="166" fontId="11" fillId="5" borderId="80">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1" fillId="58" borderId="0"/>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71"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9" fillId="0" borderId="80">
      <alignment vertical="center"/>
    </xf>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1" fillId="0" borderId="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9" fillId="0" borderId="80">
      <alignment vertical="center"/>
    </xf>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9" fillId="0" borderId="80">
      <alignment vertical="center"/>
    </xf>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1" fillId="0" borderId="0"/>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9" fillId="0" borderId="80">
      <alignment vertical="center"/>
    </xf>
    <xf numFmtId="0" fontId="1" fillId="33" borderId="0" applyNumberFormat="0" applyBorder="0" applyAlignment="0" applyProtection="0"/>
    <xf numFmtId="166" fontId="11" fillId="5" borderId="80">
      <alignment horizontal="right" vertical="center"/>
    </xf>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1" fillId="58" borderId="0"/>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71"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1" fontId="9" fillId="0" borderId="80">
      <alignment vertical="center"/>
    </xf>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0" fontId="9" fillId="0" borderId="80">
      <alignmen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9" fillId="0" borderId="80">
      <alignmen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9" fillId="0" borderId="80">
      <alignment vertical="center"/>
    </xf>
    <xf numFmtId="0" fontId="1" fillId="29" borderId="0" applyNumberFormat="0" applyBorder="0" applyAlignment="0" applyProtection="0"/>
    <xf numFmtId="171" fontId="9" fillId="0" borderId="80">
      <alignment vertical="center"/>
    </xf>
    <xf numFmtId="0" fontId="1" fillId="33" borderId="0" applyNumberFormat="0" applyBorder="0" applyAlignment="0" applyProtection="0"/>
    <xf numFmtId="0" fontId="1" fillId="37" borderId="0" applyNumberFormat="0" applyBorder="0" applyAlignment="0" applyProtection="0"/>
    <xf numFmtId="166" fontId="11" fillId="5" borderId="80">
      <alignment horizontal="right" vertical="center"/>
    </xf>
    <xf numFmtId="0" fontId="1" fillId="18" borderId="0" applyNumberFormat="0" applyBorder="0" applyAlignment="0" applyProtection="0"/>
    <xf numFmtId="171" fontId="11" fillId="5" borderId="80">
      <alignment horizontal="right" vertical="center"/>
    </xf>
    <xf numFmtId="0" fontId="1" fillId="22" borderId="0" applyNumberFormat="0" applyBorder="0" applyAlignment="0" applyProtection="0"/>
    <xf numFmtId="171" fontId="11" fillId="5" borderId="80">
      <alignment horizontal="right" vertical="center"/>
    </xf>
    <xf numFmtId="0" fontId="1" fillId="26" borderId="0" applyNumberFormat="0" applyBorder="0" applyAlignment="0" applyProtection="0"/>
    <xf numFmtId="171" fontId="11" fillId="5" borderId="80">
      <alignment horizontal="right" vertical="center"/>
    </xf>
    <xf numFmtId="0" fontId="1" fillId="30" borderId="0" applyNumberFormat="0" applyBorder="0" applyAlignment="0" applyProtection="0"/>
    <xf numFmtId="166" fontId="11" fillId="5" borderId="80">
      <alignment horizontal="right" vertical="center"/>
    </xf>
    <xf numFmtId="0" fontId="1" fillId="34" borderId="0" applyNumberFormat="0" applyBorder="0" applyAlignment="0" applyProtection="0"/>
    <xf numFmtId="171" fontId="9" fillId="0" borderId="80">
      <alignment vertical="center"/>
    </xf>
    <xf numFmtId="0" fontId="1" fillId="38" borderId="0" applyNumberFormat="0" applyBorder="0" applyAlignment="0" applyProtection="0"/>
    <xf numFmtId="0" fontId="1" fillId="58" borderId="0"/>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11" fillId="5" borderId="80">
      <alignment horizontal="right" vertical="center"/>
    </xf>
    <xf numFmtId="0" fontId="9" fillId="0" borderId="80">
      <alignmen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6" fontId="11" fillId="5" borderId="80">
      <alignment horizontal="right" vertical="center"/>
    </xf>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1" fillId="0" borderId="0"/>
    <xf numFmtId="171" fontId="11" fillId="5" borderId="80">
      <alignment horizontal="right" vertical="center"/>
    </xf>
    <xf numFmtId="171" fontId="9" fillId="0" borderId="80">
      <alignment vertical="center"/>
    </xf>
    <xf numFmtId="0" fontId="9" fillId="0" borderId="80">
      <alignment vertical="center"/>
    </xf>
    <xf numFmtId="0" fontId="1" fillId="0" borderId="0"/>
    <xf numFmtId="166" fontId="11" fillId="5" borderId="80">
      <alignment horizontal="right" vertical="center"/>
    </xf>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71" fontId="9" fillId="0" borderId="80">
      <alignment vertical="center"/>
    </xf>
    <xf numFmtId="0" fontId="1" fillId="34" borderId="0" applyNumberFormat="0" applyBorder="0" applyAlignment="0" applyProtection="0"/>
    <xf numFmtId="0" fontId="9" fillId="0" borderId="80">
      <alignment vertical="center"/>
    </xf>
    <xf numFmtId="0" fontId="1" fillId="38" borderId="0" applyNumberFormat="0" applyBorder="0" applyAlignment="0" applyProtection="0"/>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1" fillId="58" borderId="0"/>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0" fontId="1" fillId="0" borderId="0"/>
    <xf numFmtId="166" fontId="11" fillId="5" borderId="80">
      <alignment horizontal="right" vertical="center"/>
    </xf>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71"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6"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1" fillId="0" borderId="0"/>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66" fontId="11" fillId="5" borderId="80">
      <alignment horizontal="right" vertical="center"/>
    </xf>
    <xf numFmtId="171" fontId="9" fillId="0" borderId="80">
      <alignment vertical="center"/>
    </xf>
    <xf numFmtId="171"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9" fillId="0" borderId="80">
      <alignmen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71"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0" fontId="9" fillId="0" borderId="80">
      <alignment vertical="center"/>
    </xf>
    <xf numFmtId="171" fontId="11" fillId="5" borderId="80">
      <alignment horizontal="right" vertical="center"/>
    </xf>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166" fontId="11" fillId="5" borderId="80">
      <alignment horizontal="right" vertical="center"/>
    </xf>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11" fillId="5" borderId="80">
      <alignment horizontal="righ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11" fillId="5" borderId="80">
      <alignment horizontal="right" vertical="center"/>
    </xf>
    <xf numFmtId="166" fontId="11" fillId="5" borderId="80">
      <alignment horizontal="right" vertical="center"/>
    </xf>
    <xf numFmtId="171"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71"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11" fillId="5" borderId="80">
      <alignment horizontal="right" vertical="center"/>
    </xf>
    <xf numFmtId="166" fontId="11" fillId="5" borderId="80">
      <alignment horizontal="right" vertical="center"/>
    </xf>
    <xf numFmtId="171" fontId="11" fillId="5" borderId="80">
      <alignment horizontal="righ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0" fontId="9" fillId="0" borderId="80">
      <alignment vertical="center"/>
    </xf>
    <xf numFmtId="0" fontId="9" fillId="0" borderId="80">
      <alignment vertical="center"/>
    </xf>
    <xf numFmtId="0" fontId="9" fillId="0" borderId="80">
      <alignment vertical="center"/>
    </xf>
    <xf numFmtId="171" fontId="9" fillId="0" borderId="80">
      <alignment vertical="center"/>
    </xf>
    <xf numFmtId="171"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11" fillId="5" borderId="80">
      <alignment horizontal="right" vertical="center"/>
    </xf>
    <xf numFmtId="0" fontId="9" fillId="0" borderId="80">
      <alignmen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71"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66" fontId="11" fillId="5" borderId="80">
      <alignment horizontal="right" vertical="center"/>
    </xf>
    <xf numFmtId="0" fontId="9" fillId="0" borderId="80">
      <alignment vertical="center"/>
    </xf>
    <xf numFmtId="171" fontId="9" fillId="0" borderId="80">
      <alignment vertical="center"/>
    </xf>
    <xf numFmtId="0" fontId="9" fillId="0" borderId="80">
      <alignment vertical="center"/>
    </xf>
    <xf numFmtId="171" fontId="9" fillId="0" borderId="80">
      <alignment vertical="center"/>
    </xf>
    <xf numFmtId="166" fontId="11" fillId="5" borderId="80">
      <alignment horizontal="right" vertical="center"/>
    </xf>
    <xf numFmtId="171" fontId="11" fillId="5" borderId="80">
      <alignment horizontal="righ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166" fontId="11" fillId="5" borderId="80">
      <alignment horizontal="right" vertical="center"/>
    </xf>
    <xf numFmtId="0" fontId="9" fillId="0" borderId="80">
      <alignment vertical="center"/>
    </xf>
    <xf numFmtId="171" fontId="11" fillId="5" borderId="80">
      <alignment horizontal="right" vertical="center"/>
    </xf>
    <xf numFmtId="171" fontId="11" fillId="5" borderId="80">
      <alignment horizontal="right" vertical="center"/>
    </xf>
    <xf numFmtId="166" fontId="11" fillId="5" borderId="80">
      <alignment horizontal="right" vertical="center"/>
    </xf>
    <xf numFmtId="171" fontId="9" fillId="0" borderId="80">
      <alignment vertical="center"/>
    </xf>
    <xf numFmtId="0" fontId="9" fillId="0" borderId="80">
      <alignment vertical="center"/>
    </xf>
    <xf numFmtId="0" fontId="9" fillId="0" borderId="80">
      <alignment vertical="center"/>
    </xf>
    <xf numFmtId="166" fontId="11" fillId="5" borderId="80">
      <alignment horizontal="right" vertical="center"/>
    </xf>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8" borderId="0"/>
    <xf numFmtId="170" fontId="1" fillId="0" borderId="0" applyFont="0" applyFill="0" applyBorder="0" applyAlignment="0" applyProtection="0"/>
    <xf numFmtId="170" fontId="1" fillId="0" borderId="0" applyFont="0" applyFill="0" applyBorder="0" applyAlignment="0" applyProtection="0"/>
  </cellStyleXfs>
  <cellXfs count="453">
    <xf numFmtId="0" fontId="0" fillId="0" borderId="0" xfId="0"/>
    <xf numFmtId="0" fontId="8" fillId="0" borderId="0" xfId="0" applyFont="1"/>
    <xf numFmtId="0" fontId="12" fillId="0" borderId="0" xfId="4"/>
    <xf numFmtId="0" fontId="8" fillId="9" borderId="0" xfId="0" applyFont="1" applyFill="1"/>
    <xf numFmtId="0" fontId="0" fillId="9" borderId="0" xfId="1" applyFont="1" applyFill="1" applyBorder="1">
      <alignment vertical="center"/>
    </xf>
    <xf numFmtId="0" fontId="0" fillId="9" borderId="0" xfId="0" applyFill="1" applyBorder="1"/>
    <xf numFmtId="0" fontId="17" fillId="9" borderId="0" xfId="0" applyFont="1" applyFill="1"/>
    <xf numFmtId="0" fontId="8" fillId="0" borderId="0" xfId="0" applyFont="1" applyBorder="1"/>
    <xf numFmtId="0" fontId="19" fillId="9" borderId="0" xfId="0" applyFont="1" applyFill="1"/>
    <xf numFmtId="0" fontId="8" fillId="0" borderId="0" xfId="4" applyFont="1"/>
    <xf numFmtId="0" fontId="13" fillId="6" borderId="33" xfId="4" applyFont="1" applyFill="1" applyBorder="1" applyAlignment="1">
      <alignment wrapText="1"/>
    </xf>
    <xf numFmtId="0" fontId="7" fillId="0" borderId="0" xfId="184"/>
    <xf numFmtId="0" fontId="12" fillId="6" borderId="3" xfId="4" applyFill="1" applyBorder="1" applyAlignment="1">
      <alignment horizontal="left"/>
    </xf>
    <xf numFmtId="0" fontId="12" fillId="6" borderId="5" xfId="4" applyFill="1" applyBorder="1" applyAlignment="1">
      <alignment horizontal="left"/>
    </xf>
    <xf numFmtId="0" fontId="12" fillId="7" borderId="3" xfId="4" applyFill="1" applyBorder="1" applyAlignment="1">
      <alignment horizontal="left"/>
    </xf>
    <xf numFmtId="0" fontId="12" fillId="7" borderId="3" xfId="4" applyFill="1" applyBorder="1" applyAlignment="1"/>
    <xf numFmtId="0" fontId="12" fillId="7" borderId="9" xfId="4" applyFill="1" applyBorder="1"/>
    <xf numFmtId="0" fontId="12" fillId="7" borderId="10" xfId="4" applyFill="1" applyBorder="1"/>
    <xf numFmtId="0" fontId="12" fillId="6" borderId="9" xfId="4" applyFill="1" applyBorder="1" applyAlignment="1">
      <alignment horizontal="left"/>
    </xf>
    <xf numFmtId="0" fontId="13" fillId="6" borderId="10" xfId="4" applyFont="1" applyFill="1" applyBorder="1" applyAlignment="1">
      <alignment horizontal="left"/>
    </xf>
    <xf numFmtId="0" fontId="12" fillId="6" borderId="33" xfId="4" applyFill="1" applyBorder="1" applyAlignment="1">
      <alignment wrapText="1"/>
    </xf>
    <xf numFmtId="0" fontId="12" fillId="0" borderId="3" xfId="4" applyFont="1" applyBorder="1" applyAlignment="1">
      <alignment horizontal="right"/>
    </xf>
    <xf numFmtId="0" fontId="12" fillId="0" borderId="9" xfId="4" applyFont="1" applyBorder="1" applyAlignment="1">
      <alignment horizontal="right"/>
    </xf>
    <xf numFmtId="0" fontId="12" fillId="6" borderId="34" xfId="4" applyFill="1" applyBorder="1" applyAlignment="1">
      <alignment wrapText="1"/>
    </xf>
    <xf numFmtId="0" fontId="12" fillId="64" borderId="10" xfId="4" applyFont="1" applyFill="1" applyBorder="1" applyAlignment="1">
      <alignment horizontal="right"/>
    </xf>
    <xf numFmtId="0" fontId="12" fillId="64" borderId="6" xfId="4" applyFill="1" applyBorder="1" applyAlignment="1">
      <alignment horizontal="center"/>
    </xf>
    <xf numFmtId="0" fontId="12" fillId="64" borderId="34" xfId="4" applyFill="1" applyBorder="1" applyAlignment="1">
      <alignment wrapText="1"/>
    </xf>
    <xf numFmtId="0" fontId="12" fillId="64" borderId="31" xfId="4" applyFill="1" applyBorder="1" applyAlignment="1">
      <alignment wrapText="1"/>
    </xf>
    <xf numFmtId="0" fontId="14" fillId="0" borderId="0" xfId="0" applyFont="1"/>
    <xf numFmtId="0" fontId="66" fillId="0" borderId="0" xfId="712" applyFont="1" applyAlignment="1" applyProtection="1"/>
    <xf numFmtId="0" fontId="14" fillId="0" borderId="0" xfId="0" applyFont="1" applyFill="1" applyBorder="1"/>
    <xf numFmtId="0" fontId="14" fillId="9" borderId="2" xfId="0" applyFont="1" applyFill="1" applyBorder="1" applyAlignment="1">
      <alignment horizontal="left"/>
    </xf>
    <xf numFmtId="3" fontId="8" fillId="0" borderId="0" xfId="0" applyNumberFormat="1" applyFont="1"/>
    <xf numFmtId="0" fontId="8" fillId="0" borderId="0" xfId="0" applyFont="1"/>
    <xf numFmtId="0" fontId="8" fillId="0" borderId="0" xfId="0" applyFont="1" applyFill="1"/>
    <xf numFmtId="0" fontId="70" fillId="0" borderId="0" xfId="0" applyFont="1" applyAlignment="1">
      <alignment wrapText="1"/>
    </xf>
    <xf numFmtId="0" fontId="69" fillId="0" borderId="0" xfId="0" applyFont="1"/>
    <xf numFmtId="0" fontId="71" fillId="0" borderId="0" xfId="0" applyFont="1" applyAlignment="1">
      <alignment wrapText="1"/>
    </xf>
    <xf numFmtId="0" fontId="62" fillId="8" borderId="0" xfId="0" applyFont="1" applyFill="1"/>
    <xf numFmtId="0" fontId="14" fillId="0" borderId="8" xfId="0" applyFont="1" applyBorder="1"/>
    <xf numFmtId="0" fontId="14" fillId="0" borderId="51" xfId="0" applyFont="1" applyBorder="1"/>
    <xf numFmtId="0" fontId="14" fillId="0" borderId="3" xfId="0" applyFont="1" applyBorder="1"/>
    <xf numFmtId="0" fontId="14" fillId="0" borderId="50" xfId="0" applyFont="1" applyBorder="1"/>
    <xf numFmtId="0" fontId="14" fillId="0" borderId="5" xfId="0" applyFont="1" applyBorder="1"/>
    <xf numFmtId="0" fontId="14" fillId="0" borderId="52" xfId="0" applyFont="1" applyBorder="1"/>
    <xf numFmtId="0" fontId="14" fillId="0" borderId="10" xfId="0" applyFont="1" applyBorder="1"/>
    <xf numFmtId="9" fontId="14" fillId="0" borderId="10" xfId="0" applyNumberFormat="1" applyFont="1" applyBorder="1"/>
    <xf numFmtId="0" fontId="14" fillId="0" borderId="9" xfId="0" applyFont="1" applyBorder="1"/>
    <xf numFmtId="0" fontId="14" fillId="0" borderId="6" xfId="0" applyFont="1" applyBorder="1"/>
    <xf numFmtId="0" fontId="62" fillId="3" borderId="0" xfId="0" applyFont="1" applyFill="1"/>
    <xf numFmtId="0" fontId="62" fillId="3" borderId="0" xfId="0" applyFont="1" applyFill="1" applyAlignment="1">
      <alignment horizontal="left"/>
    </xf>
    <xf numFmtId="0" fontId="14" fillId="0" borderId="0" xfId="0" applyFont="1" applyAlignment="1">
      <alignment horizontal="center"/>
    </xf>
    <xf numFmtId="0" fontId="14" fillId="0" borderId="0" xfId="0" applyFont="1" applyBorder="1"/>
    <xf numFmtId="0" fontId="14" fillId="0" borderId="0" xfId="0" applyFont="1" applyFill="1"/>
    <xf numFmtId="0" fontId="14" fillId="0" borderId="0" xfId="0" applyFont="1" applyFill="1" applyAlignment="1">
      <alignment horizontal="center"/>
    </xf>
    <xf numFmtId="0" fontId="14" fillId="69" borderId="0" xfId="0" applyFont="1" applyFill="1" applyBorder="1"/>
    <xf numFmtId="0" fontId="14" fillId="69" borderId="0" xfId="0" applyFont="1" applyFill="1" applyAlignment="1">
      <alignment horizontal="center"/>
    </xf>
    <xf numFmtId="0" fontId="14" fillId="69" borderId="0" xfId="0" applyFont="1" applyFill="1" applyBorder="1" applyAlignment="1">
      <alignment horizontal="right"/>
    </xf>
    <xf numFmtId="0" fontId="69" fillId="0" borderId="0" xfId="0" applyFont="1" applyFill="1" applyBorder="1"/>
    <xf numFmtId="0" fontId="72" fillId="0" borderId="0" xfId="0" applyFont="1" applyBorder="1"/>
    <xf numFmtId="0" fontId="14" fillId="0" borderId="0" xfId="0" applyFont="1" applyFill="1" applyBorder="1" applyAlignment="1">
      <alignment horizontal="right"/>
    </xf>
    <xf numFmtId="0" fontId="14" fillId="0" borderId="0" xfId="0" applyFont="1" applyAlignment="1">
      <alignment vertical="top"/>
    </xf>
    <xf numFmtId="10" fontId="14" fillId="0" borderId="0" xfId="0" applyNumberFormat="1" applyFont="1" applyFill="1" applyBorder="1" applyAlignment="1">
      <alignment horizontal="right"/>
    </xf>
    <xf numFmtId="0" fontId="69" fillId="0" borderId="0" xfId="0" applyFont="1" applyAlignment="1">
      <alignment wrapText="1"/>
    </xf>
    <xf numFmtId="0" fontId="72" fillId="0" borderId="0" xfId="0" applyFont="1"/>
    <xf numFmtId="0" fontId="62" fillId="3" borderId="0" xfId="0" applyFont="1" applyFill="1" applyAlignment="1">
      <alignment horizontal="right"/>
    </xf>
    <xf numFmtId="0" fontId="14" fillId="0" borderId="0" xfId="0" applyFont="1" applyBorder="1" applyAlignment="1">
      <alignment horizontal="right"/>
    </xf>
    <xf numFmtId="17" fontId="14" fillId="0" borderId="0" xfId="0" applyNumberFormat="1" applyFont="1" applyBorder="1" applyAlignment="1">
      <alignment horizontal="right"/>
    </xf>
    <xf numFmtId="10" fontId="14" fillId="0" borderId="0" xfId="0" applyNumberFormat="1" applyFont="1" applyBorder="1" applyAlignment="1">
      <alignment horizontal="right"/>
    </xf>
    <xf numFmtId="9" fontId="14" fillId="0" borderId="0" xfId="0" applyNumberFormat="1" applyFont="1" applyBorder="1" applyAlignment="1">
      <alignment horizontal="right"/>
    </xf>
    <xf numFmtId="2" fontId="14" fillId="0" borderId="0" xfId="0" applyNumberFormat="1" applyFont="1" applyFill="1" applyBorder="1" applyAlignment="1">
      <alignment horizontal="right"/>
    </xf>
    <xf numFmtId="0" fontId="14" fillId="0" borderId="0" xfId="0" applyFont="1" applyAlignment="1">
      <alignment horizontal="right"/>
    </xf>
    <xf numFmtId="0" fontId="14" fillId="9" borderId="0" xfId="0" applyFont="1" applyFill="1" applyBorder="1" applyAlignment="1">
      <alignment horizontal="left"/>
    </xf>
    <xf numFmtId="0" fontId="14" fillId="9" borderId="0" xfId="0" applyFont="1" applyFill="1" applyBorder="1" applyAlignment="1">
      <alignment horizontal="left" vertical="center"/>
    </xf>
    <xf numFmtId="0" fontId="14" fillId="0" borderId="0" xfId="0" applyFont="1" applyFill="1" applyBorder="1" applyAlignment="1">
      <alignment vertical="center"/>
    </xf>
    <xf numFmtId="0" fontId="62" fillId="3" borderId="0" xfId="0" applyFont="1" applyFill="1" applyBorder="1"/>
    <xf numFmtId="0" fontId="14" fillId="0" borderId="2" xfId="0" applyFont="1" applyFill="1" applyBorder="1" applyAlignment="1"/>
    <xf numFmtId="0" fontId="73" fillId="0" borderId="49" xfId="712" applyFont="1" applyBorder="1" applyAlignment="1" applyProtection="1">
      <alignment vertical="center"/>
    </xf>
    <xf numFmtId="0" fontId="14" fillId="0" borderId="49" xfId="0" applyFont="1" applyBorder="1"/>
    <xf numFmtId="0" fontId="8" fillId="9" borderId="0" xfId="0" applyFont="1" applyFill="1" applyBorder="1"/>
    <xf numFmtId="0" fontId="8" fillId="9" borderId="0" xfId="0" applyFont="1" applyFill="1" applyBorder="1" applyAlignment="1">
      <alignment horizontal="left"/>
    </xf>
    <xf numFmtId="0" fontId="69" fillId="0" borderId="0" xfId="0" applyFont="1" applyAlignment="1">
      <alignment wrapText="1"/>
    </xf>
    <xf numFmtId="0" fontId="14" fillId="0" borderId="49" xfId="0" applyFont="1" applyFill="1" applyBorder="1" applyAlignment="1"/>
    <xf numFmtId="0" fontId="14" fillId="9" borderId="49" xfId="0" applyFont="1" applyFill="1" applyBorder="1" applyAlignment="1">
      <alignment horizontal="left" vertical="center"/>
    </xf>
    <xf numFmtId="16" fontId="14" fillId="0" borderId="0" xfId="0" applyNumberFormat="1" applyFont="1" applyAlignment="1">
      <alignment horizontal="center"/>
    </xf>
    <xf numFmtId="0" fontId="14" fillId="9" borderId="59" xfId="0" applyFont="1" applyFill="1" applyBorder="1" applyAlignment="1">
      <alignment horizontal="left" vertical="center"/>
    </xf>
    <xf numFmtId="0" fontId="8" fillId="0" borderId="0" xfId="0" applyFont="1"/>
    <xf numFmtId="0" fontId="8" fillId="0" borderId="0" xfId="0" applyFont="1" applyFill="1"/>
    <xf numFmtId="0" fontId="8" fillId="0" borderId="0" xfId="0" applyFont="1" applyBorder="1"/>
    <xf numFmtId="0" fontId="12" fillId="7" borderId="10" xfId="4" applyFill="1" applyBorder="1"/>
    <xf numFmtId="0" fontId="8" fillId="0" borderId="0" xfId="0" applyFont="1" applyFill="1" applyBorder="1"/>
    <xf numFmtId="0" fontId="14" fillId="0" borderId="0" xfId="0" applyFont="1"/>
    <xf numFmtId="3" fontId="8" fillId="0" borderId="0" xfId="0" applyNumberFormat="1" applyFont="1" applyFill="1"/>
    <xf numFmtId="0" fontId="14" fillId="0" borderId="0" xfId="0" applyFont="1" applyFill="1"/>
    <xf numFmtId="0" fontId="14" fillId="0" borderId="0" xfId="0" applyFont="1" applyBorder="1"/>
    <xf numFmtId="0" fontId="14" fillId="0" borderId="0" xfId="0" applyFont="1" applyFill="1" applyAlignment="1">
      <alignment horizontal="center"/>
    </xf>
    <xf numFmtId="0" fontId="14" fillId="0" borderId="0" xfId="0" applyFont="1" applyFill="1" applyBorder="1"/>
    <xf numFmtId="0" fontId="14" fillId="0" borderId="0" xfId="0" applyFont="1" applyFill="1" applyBorder="1" applyAlignment="1">
      <alignment horizontal="right"/>
    </xf>
    <xf numFmtId="0" fontId="14" fillId="9" borderId="49" xfId="0" applyFont="1" applyFill="1" applyBorder="1" applyAlignment="1">
      <alignment horizontal="left"/>
    </xf>
    <xf numFmtId="0" fontId="19" fillId="0" borderId="0" xfId="0" applyFont="1" applyFill="1" applyAlignment="1">
      <alignment vertical="center"/>
    </xf>
    <xf numFmtId="0" fontId="8" fillId="0" borderId="0" xfId="0" applyFont="1" applyAlignment="1">
      <alignment vertical="center"/>
    </xf>
    <xf numFmtId="0" fontId="8" fillId="0" borderId="0" xfId="0" applyFont="1" applyBorder="1" applyAlignment="1">
      <alignment vertical="center"/>
    </xf>
    <xf numFmtId="0" fontId="18" fillId="0" borderId="0" xfId="0" applyFont="1" applyAlignment="1">
      <alignment vertical="center"/>
    </xf>
    <xf numFmtId="0" fontId="57" fillId="0" borderId="0" xfId="0" applyFont="1" applyFill="1" applyAlignment="1">
      <alignment vertical="center"/>
    </xf>
    <xf numFmtId="0" fontId="8" fillId="0" borderId="0" xfId="0" applyFont="1" applyFill="1" applyAlignment="1">
      <alignment vertical="center"/>
    </xf>
    <xf numFmtId="0" fontId="58" fillId="0" borderId="0" xfId="0" applyFont="1" applyFill="1" applyAlignment="1">
      <alignment vertical="center"/>
    </xf>
    <xf numFmtId="0" fontId="59" fillId="0" borderId="0" xfId="0" applyFont="1" applyFill="1" applyAlignment="1">
      <alignment vertical="center"/>
    </xf>
    <xf numFmtId="0" fontId="60" fillId="8" borderId="32" xfId="0" applyFont="1" applyFill="1" applyBorder="1" applyAlignment="1">
      <alignment vertical="center"/>
    </xf>
    <xf numFmtId="0" fontId="59" fillId="8" borderId="4" xfId="0" applyFont="1" applyFill="1" applyBorder="1" applyAlignment="1">
      <alignment vertical="center"/>
    </xf>
    <xf numFmtId="0" fontId="61" fillId="0" borderId="0" xfId="0" applyFont="1" applyAlignment="1">
      <alignment vertical="center"/>
    </xf>
    <xf numFmtId="0" fontId="60" fillId="3" borderId="3" xfId="0" applyFont="1" applyFill="1" applyBorder="1" applyAlignment="1">
      <alignment vertical="center"/>
    </xf>
    <xf numFmtId="0" fontId="60" fillId="3" borderId="0" xfId="0" applyFont="1" applyFill="1" applyBorder="1" applyAlignment="1">
      <alignment vertical="center"/>
    </xf>
    <xf numFmtId="0" fontId="57" fillId="0" borderId="0" xfId="0" applyFont="1" applyAlignment="1">
      <alignment vertical="center"/>
    </xf>
    <xf numFmtId="1" fontId="60" fillId="66" borderId="3" xfId="0" applyNumberFormat="1" applyFont="1" applyFill="1" applyBorder="1" applyAlignment="1">
      <alignment vertical="center"/>
    </xf>
    <xf numFmtId="1" fontId="60" fillId="66" borderId="0" xfId="0" applyNumberFormat="1" applyFont="1" applyFill="1" applyBorder="1" applyAlignment="1">
      <alignment vertical="center"/>
    </xf>
    <xf numFmtId="1" fontId="59" fillId="66" borderId="0" xfId="0" applyNumberFormat="1" applyFont="1" applyFill="1" applyBorder="1" applyAlignment="1">
      <alignment vertical="center"/>
    </xf>
    <xf numFmtId="0" fontId="63" fillId="67" borderId="0" xfId="711" applyFont="1" applyFill="1" applyBorder="1" applyAlignment="1">
      <alignment horizontal="left" vertical="center"/>
    </xf>
    <xf numFmtId="0" fontId="63" fillId="67" borderId="3" xfId="711" applyFont="1" applyFill="1" applyBorder="1" applyAlignment="1">
      <alignment horizontal="left" vertical="center"/>
    </xf>
    <xf numFmtId="1" fontId="14" fillId="67" borderId="3" xfId="0" applyNumberFormat="1" applyFont="1" applyFill="1" applyBorder="1" applyAlignment="1">
      <alignment vertical="center"/>
    </xf>
    <xf numFmtId="1" fontId="14" fillId="67" borderId="0" xfId="0" applyNumberFormat="1" applyFont="1" applyFill="1" applyBorder="1" applyAlignment="1">
      <alignment vertical="center"/>
    </xf>
    <xf numFmtId="0" fontId="62" fillId="68" borderId="0" xfId="711" applyFont="1" applyFill="1" applyBorder="1" applyAlignment="1">
      <alignment horizontal="left" vertical="center"/>
    </xf>
    <xf numFmtId="0" fontId="13" fillId="68" borderId="3" xfId="711" applyFont="1" applyFill="1" applyBorder="1" applyAlignment="1">
      <alignment horizontal="left" vertical="center"/>
    </xf>
    <xf numFmtId="1" fontId="14" fillId="68" borderId="3" xfId="0" applyNumberFormat="1" applyFont="1" applyFill="1" applyBorder="1" applyAlignment="1">
      <alignment vertical="center"/>
    </xf>
    <xf numFmtId="1" fontId="14" fillId="68" borderId="0" xfId="0" applyNumberFormat="1" applyFont="1" applyFill="1" applyBorder="1" applyAlignment="1">
      <alignment vertical="center"/>
    </xf>
    <xf numFmtId="10" fontId="8" fillId="0" borderId="0" xfId="0" applyNumberFormat="1" applyFont="1" applyAlignment="1">
      <alignment vertical="center"/>
    </xf>
    <xf numFmtId="10" fontId="8" fillId="0" borderId="0" xfId="0" applyNumberFormat="1" applyFont="1" applyFill="1" applyAlignment="1">
      <alignment vertical="center"/>
    </xf>
    <xf numFmtId="168" fontId="8" fillId="0" borderId="0" xfId="0" applyNumberFormat="1" applyFont="1" applyBorder="1" applyAlignment="1">
      <alignment vertical="center"/>
    </xf>
    <xf numFmtId="168" fontId="8" fillId="0" borderId="0" xfId="0" applyNumberFormat="1" applyFont="1" applyAlignment="1">
      <alignment vertical="center"/>
    </xf>
    <xf numFmtId="166" fontId="8" fillId="0" borderId="0" xfId="0" applyNumberFormat="1" applyFont="1" applyAlignment="1">
      <alignment vertical="center"/>
    </xf>
    <xf numFmtId="166" fontId="8" fillId="0" borderId="0" xfId="0" applyNumberFormat="1" applyFont="1" applyFill="1" applyAlignment="1">
      <alignment vertical="center"/>
    </xf>
    <xf numFmtId="0" fontId="18" fillId="0" borderId="0" xfId="0" applyFont="1" applyFill="1" applyAlignment="1">
      <alignment vertical="center"/>
    </xf>
    <xf numFmtId="3" fontId="8" fillId="0" borderId="0" xfId="0" applyNumberFormat="1" applyFont="1" applyFill="1" applyAlignment="1">
      <alignment vertical="center"/>
    </xf>
    <xf numFmtId="3" fontId="8" fillId="0" borderId="0" xfId="0" applyNumberFormat="1" applyFont="1" applyAlignment="1">
      <alignment vertical="center"/>
    </xf>
    <xf numFmtId="0" fontId="34" fillId="0" borderId="10" xfId="711" applyFont="1" applyFill="1" applyBorder="1" applyAlignment="1">
      <alignment horizontal="left" vertical="center"/>
    </xf>
    <xf numFmtId="10" fontId="34" fillId="0" borderId="10" xfId="6" applyNumberFormat="1" applyFont="1" applyFill="1" applyBorder="1" applyAlignment="1">
      <alignment horizontal="left" vertical="center"/>
    </xf>
    <xf numFmtId="168" fontId="34" fillId="0" borderId="10" xfId="711" applyNumberFormat="1" applyFont="1" applyFill="1" applyBorder="1" applyAlignment="1">
      <alignment horizontal="left" vertical="center"/>
    </xf>
    <xf numFmtId="10" fontId="34" fillId="0" borderId="10" xfId="711" applyNumberFormat="1" applyFont="1" applyFill="1" applyBorder="1" applyAlignment="1">
      <alignment horizontal="left" vertical="center"/>
    </xf>
    <xf numFmtId="166" fontId="34" fillId="0" borderId="10" xfId="711" applyNumberFormat="1" applyFont="1" applyBorder="1" applyAlignment="1">
      <alignment horizontal="left" vertical="center"/>
    </xf>
    <xf numFmtId="9" fontId="34" fillId="0" borderId="10" xfId="711" applyNumberFormat="1" applyFont="1" applyBorder="1" applyAlignment="1">
      <alignment horizontal="left" vertical="center"/>
    </xf>
    <xf numFmtId="3" fontId="34" fillId="0" borderId="10" xfId="4" applyNumberFormat="1" applyFont="1" applyFill="1" applyBorder="1" applyAlignment="1">
      <alignment horizontal="left" vertical="center"/>
    </xf>
    <xf numFmtId="3" fontId="34" fillId="0" borderId="10" xfId="711" applyNumberFormat="1" applyFont="1" applyFill="1" applyBorder="1" applyAlignment="1">
      <alignment horizontal="left" vertical="center"/>
    </xf>
    <xf numFmtId="3" fontId="34" fillId="0" borderId="9" xfId="711" applyNumberFormat="1" applyFont="1" applyFill="1" applyBorder="1" applyAlignment="1">
      <alignment horizontal="left" vertical="center"/>
    </xf>
    <xf numFmtId="3" fontId="14" fillId="0" borderId="0" xfId="0" applyNumberFormat="1" applyFont="1" applyFill="1" applyBorder="1" applyAlignment="1">
      <alignment horizontal="right"/>
    </xf>
    <xf numFmtId="0" fontId="34" fillId="0" borderId="10" xfId="711" applyFont="1" applyBorder="1" applyAlignment="1">
      <alignment horizontal="left" vertical="center"/>
    </xf>
    <xf numFmtId="0" fontId="80" fillId="0" borderId="0" xfId="0" applyNumberFormat="1" applyFont="1" applyFill="1" applyBorder="1" applyAlignment="1" applyProtection="1">
      <alignment horizontal="left" vertical="center" indent="3"/>
    </xf>
    <xf numFmtId="0" fontId="81" fillId="0" borderId="0" xfId="711" applyFont="1" applyFill="1" applyBorder="1" applyAlignment="1">
      <alignment horizontal="left" vertical="center" indent="2"/>
    </xf>
    <xf numFmtId="10" fontId="81" fillId="0" borderId="0" xfId="711" applyNumberFormat="1" applyFont="1" applyFill="1" applyBorder="1" applyAlignment="1">
      <alignment horizontal="left" vertical="center" indent="2"/>
    </xf>
    <xf numFmtId="10" fontId="81" fillId="0" borderId="0" xfId="6" applyNumberFormat="1" applyFont="1" applyFill="1" applyBorder="1" applyAlignment="1">
      <alignment horizontal="left" vertical="center" indent="2"/>
    </xf>
    <xf numFmtId="168" fontId="81" fillId="0" borderId="0" xfId="711" applyNumberFormat="1" applyFont="1" applyFill="1" applyBorder="1" applyAlignment="1">
      <alignment horizontal="left" vertical="center" indent="2"/>
    </xf>
    <xf numFmtId="166" fontId="81" fillId="0" borderId="0" xfId="711" applyNumberFormat="1" applyFont="1" applyBorder="1" applyAlignment="1">
      <alignment horizontal="left" vertical="center" indent="2"/>
    </xf>
    <xf numFmtId="9" fontId="81" fillId="0" borderId="0" xfId="711" applyNumberFormat="1" applyFont="1" applyBorder="1" applyAlignment="1">
      <alignment horizontal="left" vertical="center" indent="2"/>
    </xf>
    <xf numFmtId="0" fontId="81" fillId="0" borderId="0" xfId="711" applyFont="1" applyBorder="1" applyAlignment="1">
      <alignment horizontal="left" vertical="center" indent="2"/>
    </xf>
    <xf numFmtId="0" fontId="80" fillId="0" borderId="0" xfId="0" applyNumberFormat="1" applyFont="1" applyFill="1" applyBorder="1" applyAlignment="1" applyProtection="1">
      <alignment horizontal="left" vertical="center" indent="5"/>
    </xf>
    <xf numFmtId="3" fontId="81" fillId="0" borderId="0" xfId="0" applyNumberFormat="1" applyFont="1" applyFill="1" applyBorder="1" applyAlignment="1" applyProtection="1">
      <alignment horizontal="left" vertical="center" indent="2"/>
    </xf>
    <xf numFmtId="3" fontId="81" fillId="0" borderId="0" xfId="711" applyNumberFormat="1" applyFont="1" applyBorder="1" applyAlignment="1">
      <alignment horizontal="left" vertical="center" indent="3"/>
    </xf>
    <xf numFmtId="0" fontId="8" fillId="0" borderId="3" xfId="0" applyFont="1" applyBorder="1" applyAlignment="1">
      <alignment vertical="center"/>
    </xf>
    <xf numFmtId="3" fontId="81" fillId="0" borderId="50" xfId="4" applyNumberFormat="1" applyFont="1" applyFill="1" applyBorder="1" applyAlignment="1">
      <alignment horizontal="left" vertical="center" indent="3"/>
    </xf>
    <xf numFmtId="3" fontId="61" fillId="0" borderId="0" xfId="0" applyNumberFormat="1" applyFont="1" applyFill="1" applyBorder="1" applyAlignment="1">
      <alignment horizontal="right" vertical="center"/>
    </xf>
    <xf numFmtId="0" fontId="41" fillId="68" borderId="10" xfId="711" applyFont="1" applyFill="1" applyBorder="1" applyAlignment="1">
      <alignment horizontal="left" vertical="center"/>
    </xf>
    <xf numFmtId="0" fontId="82" fillId="67" borderId="10" xfId="711" applyFont="1" applyFill="1" applyBorder="1" applyAlignment="1">
      <alignment horizontal="left" vertical="center"/>
    </xf>
    <xf numFmtId="0" fontId="59" fillId="8" borderId="71" xfId="0" applyFont="1" applyFill="1" applyBorder="1" applyAlignment="1">
      <alignment vertical="center"/>
    </xf>
    <xf numFmtId="0" fontId="14" fillId="0" borderId="0" xfId="0" applyFont="1" applyFill="1" applyAlignment="1">
      <alignment horizontal="right"/>
    </xf>
    <xf numFmtId="1" fontId="61" fillId="0" borderId="0" xfId="0" applyNumberFormat="1" applyFont="1" applyFill="1" applyBorder="1" applyAlignment="1">
      <alignment horizontal="right" vertical="center"/>
    </xf>
    <xf numFmtId="2" fontId="61" fillId="0" borderId="0" xfId="0" applyNumberFormat="1" applyFont="1" applyFill="1" applyBorder="1" applyAlignment="1">
      <alignment horizontal="right" vertical="center"/>
    </xf>
    <xf numFmtId="168" fontId="61" fillId="0" borderId="0" xfId="0" applyNumberFormat="1" applyFont="1" applyFill="1" applyBorder="1" applyAlignment="1">
      <alignment horizontal="right" vertical="center"/>
    </xf>
    <xf numFmtId="1" fontId="61" fillId="68" borderId="0" xfId="0" applyNumberFormat="1" applyFont="1" applyFill="1" applyBorder="1" applyAlignment="1">
      <alignment horizontal="right" vertical="center"/>
    </xf>
    <xf numFmtId="1" fontId="61" fillId="68" borderId="73" xfId="0" applyNumberFormat="1" applyFont="1" applyFill="1" applyBorder="1" applyAlignment="1">
      <alignment horizontal="right" vertical="center"/>
    </xf>
    <xf numFmtId="166" fontId="61" fillId="0" borderId="0" xfId="0" applyNumberFormat="1" applyFont="1" applyFill="1" applyBorder="1" applyAlignment="1">
      <alignment horizontal="right" vertical="center"/>
    </xf>
    <xf numFmtId="1" fontId="61" fillId="67" borderId="0" xfId="0" applyNumberFormat="1" applyFont="1" applyFill="1" applyBorder="1" applyAlignment="1">
      <alignment horizontal="right" vertical="center"/>
    </xf>
    <xf numFmtId="1" fontId="61" fillId="67" borderId="73" xfId="0" applyNumberFormat="1" applyFont="1" applyFill="1" applyBorder="1" applyAlignment="1">
      <alignment horizontal="right" vertical="center"/>
    </xf>
    <xf numFmtId="171" fontId="61" fillId="0" borderId="0" xfId="0" applyNumberFormat="1" applyFont="1" applyFill="1" applyBorder="1" applyAlignment="1">
      <alignment horizontal="right" vertical="center"/>
    </xf>
    <xf numFmtId="2" fontId="58" fillId="0" borderId="0" xfId="0" applyNumberFormat="1" applyFont="1" applyFill="1" applyBorder="1" applyAlignment="1">
      <alignment horizontal="right" vertical="center"/>
    </xf>
    <xf numFmtId="1" fontId="83" fillId="0" borderId="0" xfId="0" applyNumberFormat="1" applyFont="1" applyFill="1" applyBorder="1" applyAlignment="1">
      <alignment horizontal="right" vertical="center"/>
    </xf>
    <xf numFmtId="2" fontId="83" fillId="0" borderId="0" xfId="0" applyNumberFormat="1" applyFont="1" applyFill="1" applyBorder="1" applyAlignment="1">
      <alignment horizontal="right" vertical="center"/>
    </xf>
    <xf numFmtId="3" fontId="85" fillId="0" borderId="0" xfId="711" applyNumberFormat="1" applyFont="1" applyBorder="1" applyAlignment="1">
      <alignment horizontal="left" vertical="center" indent="2"/>
    </xf>
    <xf numFmtId="2" fontId="86" fillId="0" borderId="0" xfId="0" applyNumberFormat="1" applyFont="1" applyFill="1" applyBorder="1" applyAlignment="1">
      <alignment horizontal="right" vertical="center"/>
    </xf>
    <xf numFmtId="0" fontId="84" fillId="0" borderId="73" xfId="0" applyFont="1" applyBorder="1" applyAlignment="1">
      <alignment horizontal="left" vertical="center" indent="2"/>
    </xf>
    <xf numFmtId="3" fontId="81" fillId="0" borderId="0" xfId="711" applyNumberFormat="1" applyFont="1" applyBorder="1" applyAlignment="1">
      <alignment horizontal="left" vertical="center" indent="4"/>
    </xf>
    <xf numFmtId="2" fontId="83" fillId="0" borderId="0" xfId="711" applyNumberFormat="1" applyFont="1" applyBorder="1" applyAlignment="1">
      <alignment vertical="center"/>
    </xf>
    <xf numFmtId="3" fontId="81" fillId="0" borderId="0" xfId="711" applyNumberFormat="1" applyFont="1" applyBorder="1" applyAlignment="1">
      <alignment horizontal="left" vertical="center" wrapText="1" indent="4"/>
    </xf>
    <xf numFmtId="2" fontId="61" fillId="0" borderId="72" xfId="0" applyNumberFormat="1" applyFont="1" applyFill="1" applyBorder="1" applyAlignment="1">
      <alignment horizontal="right" vertical="center"/>
    </xf>
    <xf numFmtId="2" fontId="83" fillId="0" borderId="73" xfId="0" applyNumberFormat="1" applyFont="1" applyFill="1" applyBorder="1" applyAlignment="1">
      <alignment horizontal="right" vertical="center"/>
    </xf>
    <xf numFmtId="0" fontId="8" fillId="0" borderId="71" xfId="0" applyFont="1" applyBorder="1" applyAlignment="1">
      <alignment vertical="center"/>
    </xf>
    <xf numFmtId="0" fontId="8" fillId="0" borderId="3" xfId="0" applyFont="1" applyFill="1" applyBorder="1" applyAlignment="1">
      <alignment vertical="center"/>
    </xf>
    <xf numFmtId="3" fontId="85" fillId="0" borderId="73" xfId="711" applyNumberFormat="1" applyFont="1" applyBorder="1" applyAlignment="1">
      <alignment horizontal="left" vertical="center" indent="3"/>
    </xf>
    <xf numFmtId="2" fontId="86" fillId="0" borderId="73" xfId="0" applyNumberFormat="1" applyFont="1" applyFill="1" applyBorder="1" applyAlignment="1">
      <alignment horizontal="right" vertical="center"/>
    </xf>
    <xf numFmtId="2" fontId="83" fillId="0" borderId="73" xfId="711" applyNumberFormat="1" applyFont="1" applyBorder="1" applyAlignment="1">
      <alignment vertical="center"/>
    </xf>
    <xf numFmtId="0" fontId="59" fillId="66" borderId="3" xfId="0" applyFont="1" applyFill="1" applyBorder="1" applyAlignment="1">
      <alignment vertical="center"/>
    </xf>
    <xf numFmtId="168" fontId="34" fillId="0" borderId="74" xfId="0" applyNumberFormat="1" applyFont="1" applyFill="1" applyBorder="1" applyAlignment="1">
      <alignment horizontal="right" vertical="center"/>
    </xf>
    <xf numFmtId="168" fontId="34" fillId="68" borderId="0" xfId="0" applyNumberFormat="1" applyFont="1" applyFill="1" applyBorder="1" applyAlignment="1">
      <alignment horizontal="right" vertical="center"/>
    </xf>
    <xf numFmtId="168" fontId="34" fillId="67" borderId="0" xfId="0" applyNumberFormat="1" applyFont="1" applyFill="1" applyBorder="1" applyAlignment="1">
      <alignment horizontal="right" vertical="center"/>
    </xf>
    <xf numFmtId="168" fontId="34" fillId="0" borderId="53" xfId="0" applyNumberFormat="1" applyFont="1" applyFill="1" applyBorder="1" applyAlignment="1">
      <alignment horizontal="right" vertical="center"/>
    </xf>
    <xf numFmtId="0" fontId="34" fillId="0" borderId="3" xfId="0" applyFont="1" applyFill="1" applyBorder="1" applyAlignment="1">
      <alignment vertical="center"/>
    </xf>
    <xf numFmtId="0" fontId="8" fillId="0" borderId="72" xfId="0" applyFont="1" applyFill="1" applyBorder="1" applyAlignment="1">
      <alignment vertical="center"/>
    </xf>
    <xf numFmtId="0" fontId="34" fillId="0" borderId="10" xfId="0" applyFont="1" applyFill="1" applyBorder="1" applyAlignment="1">
      <alignment vertical="center"/>
    </xf>
    <xf numFmtId="0" fontId="34" fillId="0" borderId="73" xfId="0" applyFont="1" applyFill="1" applyBorder="1" applyAlignment="1">
      <alignment vertical="center"/>
    </xf>
    <xf numFmtId="0" fontId="34" fillId="0" borderId="9" xfId="0" applyFont="1" applyFill="1" applyBorder="1" applyAlignment="1">
      <alignment vertical="center"/>
    </xf>
    <xf numFmtId="2" fontId="61" fillId="0" borderId="73" xfId="0" applyNumberFormat="1" applyFont="1" applyFill="1" applyBorder="1" applyAlignment="1">
      <alignment horizontal="right" vertical="center"/>
    </xf>
    <xf numFmtId="1" fontId="61" fillId="0" borderId="73" xfId="0" applyNumberFormat="1" applyFont="1" applyFill="1" applyBorder="1" applyAlignment="1">
      <alignment horizontal="right" vertical="center"/>
    </xf>
    <xf numFmtId="166" fontId="34" fillId="0" borderId="3" xfId="0" applyNumberFormat="1" applyFont="1" applyFill="1" applyBorder="1" applyAlignment="1">
      <alignment vertical="center"/>
    </xf>
    <xf numFmtId="3" fontId="34" fillId="0" borderId="3" xfId="0" applyNumberFormat="1" applyFont="1" applyFill="1" applyBorder="1" applyAlignment="1">
      <alignment vertical="center"/>
    </xf>
    <xf numFmtId="1" fontId="61" fillId="0" borderId="3" xfId="0" applyNumberFormat="1" applyFont="1" applyFill="1" applyBorder="1" applyAlignment="1">
      <alignment vertical="center"/>
    </xf>
    <xf numFmtId="10" fontId="61" fillId="0" borderId="3" xfId="0" applyNumberFormat="1" applyFont="1" applyFill="1" applyBorder="1" applyAlignment="1">
      <alignment vertical="center"/>
    </xf>
    <xf numFmtId="168" fontId="61" fillId="0" borderId="3" xfId="0" applyNumberFormat="1" applyFont="1" applyFill="1" applyBorder="1" applyAlignment="1">
      <alignment vertical="center"/>
    </xf>
    <xf numFmtId="2" fontId="61" fillId="0" borderId="3" xfId="0" applyNumberFormat="1" applyFont="1" applyFill="1" applyBorder="1" applyAlignment="1">
      <alignment vertical="center"/>
    </xf>
    <xf numFmtId="166" fontId="61" fillId="0" borderId="3" xfId="0" applyNumberFormat="1" applyFont="1" applyFill="1" applyBorder="1" applyAlignment="1">
      <alignment vertical="center"/>
    </xf>
    <xf numFmtId="0" fontId="60" fillId="0" borderId="3" xfId="0" applyFont="1" applyFill="1" applyBorder="1" applyAlignment="1">
      <alignment vertical="center"/>
    </xf>
    <xf numFmtId="1" fontId="59" fillId="0" borderId="3" xfId="0" applyNumberFormat="1" applyFont="1" applyFill="1" applyBorder="1" applyAlignment="1">
      <alignment vertical="center"/>
    </xf>
    <xf numFmtId="1" fontId="14" fillId="0" borderId="3" xfId="0" applyNumberFormat="1" applyFont="1" applyFill="1" applyBorder="1" applyAlignment="1">
      <alignment vertical="center"/>
    </xf>
    <xf numFmtId="3" fontId="58" fillId="0" borderId="0" xfId="0" applyNumberFormat="1" applyFont="1" applyFill="1" applyBorder="1" applyAlignment="1">
      <alignment horizontal="right" vertical="center"/>
    </xf>
    <xf numFmtId="168" fontId="61" fillId="0" borderId="76" xfId="0" applyNumberFormat="1" applyFont="1" applyFill="1" applyBorder="1" applyAlignment="1">
      <alignment horizontal="right" vertical="center"/>
    </xf>
    <xf numFmtId="0" fontId="80" fillId="0" borderId="73" xfId="0" applyNumberFormat="1" applyFont="1" applyFill="1" applyBorder="1" applyAlignment="1" applyProtection="1">
      <alignment horizontal="left" vertical="center" indent="3"/>
    </xf>
    <xf numFmtId="0" fontId="62" fillId="0" borderId="0" xfId="711" applyFont="1" applyFill="1" applyBorder="1" applyAlignment="1">
      <alignment horizontal="left" vertical="center"/>
    </xf>
    <xf numFmtId="0" fontId="87" fillId="67" borderId="0" xfId="711" applyFont="1" applyFill="1" applyBorder="1" applyAlignment="1">
      <alignment horizontal="left" vertical="center"/>
    </xf>
    <xf numFmtId="0" fontId="59" fillId="8" borderId="4" xfId="0" applyFont="1" applyFill="1" applyBorder="1" applyAlignment="1">
      <alignment horizontal="right" vertical="center"/>
    </xf>
    <xf numFmtId="0" fontId="59" fillId="8" borderId="71" xfId="0" applyFont="1" applyFill="1" applyBorder="1" applyAlignment="1">
      <alignment horizontal="right" vertical="center"/>
    </xf>
    <xf numFmtId="2" fontId="83" fillId="0" borderId="0" xfId="711" applyNumberFormat="1" applyFont="1" applyBorder="1" applyAlignment="1">
      <alignment horizontal="right" vertical="center"/>
    </xf>
    <xf numFmtId="0" fontId="59" fillId="3" borderId="4" xfId="0" applyFont="1" applyFill="1" applyBorder="1" applyAlignment="1">
      <alignment vertical="center"/>
    </xf>
    <xf numFmtId="0" fontId="59" fillId="3" borderId="71" xfId="0" applyFont="1" applyFill="1" applyBorder="1" applyAlignment="1">
      <alignment vertical="center"/>
    </xf>
    <xf numFmtId="3" fontId="81" fillId="0" borderId="73" xfId="711" applyNumberFormat="1" applyFont="1" applyBorder="1" applyAlignment="1">
      <alignment horizontal="left" vertical="center" indent="4"/>
    </xf>
    <xf numFmtId="0" fontId="88" fillId="68" borderId="0" xfId="711" applyFont="1" applyFill="1" applyBorder="1" applyAlignment="1">
      <alignment horizontal="left" vertical="center"/>
    </xf>
    <xf numFmtId="3" fontId="34" fillId="0" borderId="78" xfId="0" applyNumberFormat="1" applyFont="1" applyFill="1" applyBorder="1" applyAlignment="1" applyProtection="1">
      <alignment horizontal="left" vertical="center"/>
    </xf>
    <xf numFmtId="2" fontId="34" fillId="0" borderId="0" xfId="0" applyNumberFormat="1" applyFont="1" applyFill="1" applyBorder="1" applyAlignment="1" applyProtection="1">
      <alignment horizontal="right" vertical="center"/>
    </xf>
    <xf numFmtId="168" fontId="34" fillId="0" borderId="79" xfId="0" applyNumberFormat="1" applyFont="1" applyFill="1" applyBorder="1" applyAlignment="1" applyProtection="1">
      <alignment horizontal="right" vertical="center"/>
    </xf>
    <xf numFmtId="0" fontId="89" fillId="0" borderId="0" xfId="0" applyFont="1" applyAlignment="1">
      <alignment vertical="center"/>
    </xf>
    <xf numFmtId="3" fontId="89" fillId="0" borderId="0" xfId="0" applyNumberFormat="1" applyFont="1" applyFill="1" applyAlignment="1">
      <alignment vertical="center"/>
    </xf>
    <xf numFmtId="2" fontId="34" fillId="0" borderId="0" xfId="0" applyNumberFormat="1" applyFont="1" applyFill="1" applyBorder="1" applyAlignment="1">
      <alignment horizontal="right" vertical="center"/>
    </xf>
    <xf numFmtId="2" fontId="34" fillId="0" borderId="73" xfId="0" applyNumberFormat="1" applyFont="1" applyFill="1" applyBorder="1" applyAlignment="1">
      <alignment horizontal="right" vertical="center"/>
    </xf>
    <xf numFmtId="0" fontId="79" fillId="70" borderId="61" xfId="0" applyNumberFormat="1" applyFont="1" applyFill="1" applyBorder="1" applyAlignment="1" applyProtection="1"/>
    <xf numFmtId="0" fontId="79" fillId="70" borderId="0" xfId="0" applyNumberFormat="1" applyFont="1" applyFill="1" applyBorder="1" applyAlignment="1" applyProtection="1"/>
    <xf numFmtId="0" fontId="79" fillId="70" borderId="68" xfId="0" applyNumberFormat="1" applyFont="1" applyFill="1" applyBorder="1" applyAlignment="1" applyProtection="1"/>
    <xf numFmtId="0" fontId="8" fillId="0" borderId="68" xfId="0" applyFont="1" applyBorder="1"/>
    <xf numFmtId="0" fontId="8" fillId="9" borderId="62" xfId="0" applyFont="1" applyFill="1" applyBorder="1"/>
    <xf numFmtId="0" fontId="8" fillId="9" borderId="69" xfId="0" applyFont="1" applyFill="1" applyBorder="1"/>
    <xf numFmtId="0" fontId="8" fillId="9" borderId="68" xfId="0" applyFont="1" applyFill="1" applyBorder="1"/>
    <xf numFmtId="167" fontId="81" fillId="70" borderId="80" xfId="0" applyNumberFormat="1" applyFont="1" applyFill="1" applyBorder="1" applyAlignment="1" applyProtection="1">
      <alignment horizontal="left" vertical="center"/>
    </xf>
    <xf numFmtId="167" fontId="91" fillId="70" borderId="80" xfId="0" applyNumberFormat="1" applyFont="1" applyFill="1" applyBorder="1" applyAlignment="1" applyProtection="1">
      <alignment horizontal="left" vertical="center"/>
    </xf>
    <xf numFmtId="167" fontId="92" fillId="70" borderId="80" xfId="0" applyNumberFormat="1" applyFont="1" applyFill="1" applyBorder="1" applyAlignment="1" applyProtection="1">
      <alignment horizontal="left" vertical="center"/>
    </xf>
    <xf numFmtId="0" fontId="79" fillId="70" borderId="60" xfId="0" applyNumberFormat="1" applyFont="1" applyFill="1" applyBorder="1" applyAlignment="1" applyProtection="1">
      <alignment vertical="center"/>
    </xf>
    <xf numFmtId="0" fontId="79" fillId="70" borderId="61" xfId="0" applyNumberFormat="1" applyFont="1" applyFill="1" applyBorder="1" applyAlignment="1" applyProtection="1">
      <alignment vertical="center"/>
    </xf>
    <xf numFmtId="0" fontId="79" fillId="70" borderId="63" xfId="0" applyNumberFormat="1" applyFont="1" applyFill="1" applyBorder="1" applyAlignment="1" applyProtection="1">
      <alignment vertical="center"/>
    </xf>
    <xf numFmtId="0" fontId="93" fillId="70" borderId="0" xfId="0" applyNumberFormat="1" applyFont="1" applyFill="1" applyBorder="1" applyAlignment="1" applyProtection="1">
      <alignment vertical="center"/>
    </xf>
    <xf numFmtId="0" fontId="90" fillId="70" borderId="0" xfId="0" applyNumberFormat="1" applyFont="1" applyFill="1" applyBorder="1" applyAlignment="1" applyProtection="1">
      <alignment vertical="center"/>
    </xf>
    <xf numFmtId="0" fontId="79" fillId="70" borderId="0" xfId="0" applyNumberFormat="1" applyFont="1" applyFill="1" applyBorder="1" applyAlignment="1" applyProtection="1">
      <alignment vertical="center"/>
    </xf>
    <xf numFmtId="166" fontId="12" fillId="70" borderId="65" xfId="0" applyNumberFormat="1" applyFont="1" applyFill="1" applyBorder="1" applyAlignment="1" applyProtection="1">
      <alignment horizontal="right" vertical="center"/>
    </xf>
    <xf numFmtId="166" fontId="12" fillId="70" borderId="66" xfId="0" applyNumberFormat="1" applyFont="1" applyFill="1" applyBorder="1" applyAlignment="1" applyProtection="1">
      <alignment horizontal="right" vertical="center"/>
    </xf>
    <xf numFmtId="169" fontId="12" fillId="70" borderId="64" xfId="0" applyNumberFormat="1" applyFont="1" applyFill="1" applyBorder="1" applyAlignment="1" applyProtection="1">
      <alignment horizontal="left" vertical="center"/>
    </xf>
    <xf numFmtId="166" fontId="12" fillId="70" borderId="64" xfId="0" applyNumberFormat="1" applyFont="1" applyFill="1" applyBorder="1" applyAlignment="1" applyProtection="1">
      <alignment horizontal="right" vertical="center"/>
    </xf>
    <xf numFmtId="167" fontId="12" fillId="70" borderId="64" xfId="0" applyNumberFormat="1" applyFont="1" applyFill="1" applyBorder="1" applyAlignment="1" applyProtection="1">
      <alignment horizontal="left" vertical="center"/>
    </xf>
    <xf numFmtId="167" fontId="12" fillId="70" borderId="0" xfId="0" applyNumberFormat="1" applyFont="1" applyFill="1" applyBorder="1" applyAlignment="1" applyProtection="1">
      <alignment horizontal="left" vertical="center"/>
    </xf>
    <xf numFmtId="166" fontId="12" fillId="70" borderId="0" xfId="0" applyNumberFormat="1" applyFont="1" applyFill="1" applyBorder="1" applyAlignment="1" applyProtection="1">
      <alignment horizontal="right" vertical="center"/>
    </xf>
    <xf numFmtId="166" fontId="12" fillId="70" borderId="0" xfId="0" applyNumberFormat="1" applyFont="1" applyFill="1" applyBorder="1" applyAlignment="1" applyProtection="1">
      <alignment horizontal="left" vertical="center"/>
    </xf>
    <xf numFmtId="0" fontId="14" fillId="9" borderId="0" xfId="0" applyFont="1" applyFill="1" applyAlignment="1">
      <alignment horizontal="left" indent="1"/>
    </xf>
    <xf numFmtId="167" fontId="13" fillId="70" borderId="0" xfId="0" applyNumberFormat="1" applyFont="1" applyFill="1" applyBorder="1" applyAlignment="1" applyProtection="1">
      <alignment horizontal="left" vertical="center"/>
    </xf>
    <xf numFmtId="166" fontId="12" fillId="70" borderId="72" xfId="0" applyNumberFormat="1" applyFont="1" applyFill="1" applyBorder="1" applyAlignment="1" applyProtection="1">
      <alignment horizontal="left" vertical="center"/>
    </xf>
    <xf numFmtId="0" fontId="90" fillId="70" borderId="72" xfId="0" applyNumberFormat="1" applyFont="1" applyFill="1" applyBorder="1" applyAlignment="1" applyProtection="1">
      <alignment vertical="center"/>
    </xf>
    <xf numFmtId="167" fontId="94" fillId="70" borderId="0" xfId="0" applyNumberFormat="1" applyFont="1" applyFill="1" applyBorder="1" applyAlignment="1" applyProtection="1">
      <alignment horizontal="left" vertical="center"/>
    </xf>
    <xf numFmtId="166" fontId="12" fillId="70" borderId="0" xfId="0" applyNumberFormat="1" applyFont="1" applyFill="1" applyBorder="1" applyAlignment="1" applyProtection="1">
      <alignment horizontal="left" vertical="center" wrapText="1"/>
    </xf>
    <xf numFmtId="0" fontId="8" fillId="0" borderId="0" xfId="0" applyFont="1" applyBorder="1" applyAlignment="1">
      <alignment horizontal="left" vertical="center" wrapText="1"/>
    </xf>
    <xf numFmtId="0" fontId="14" fillId="9" borderId="0" xfId="0" applyFont="1" applyFill="1" applyBorder="1" applyAlignment="1">
      <alignment horizontal="left" indent="1"/>
    </xf>
    <xf numFmtId="0" fontId="79" fillId="70" borderId="67" xfId="0" applyNumberFormat="1" applyFont="1" applyFill="1" applyBorder="1" applyAlignment="1" applyProtection="1"/>
    <xf numFmtId="0" fontId="90" fillId="70" borderId="68" xfId="0" applyNumberFormat="1" applyFont="1" applyFill="1" applyBorder="1" applyAlignment="1" applyProtection="1"/>
    <xf numFmtId="0" fontId="72" fillId="0" borderId="0" xfId="0" applyFont="1" applyFill="1"/>
    <xf numFmtId="0" fontId="8" fillId="0" borderId="0" xfId="0" applyFont="1" applyFill="1" applyAlignment="1"/>
    <xf numFmtId="166" fontId="12" fillId="0" borderId="0" xfId="2" applyFont="1" applyFill="1" applyBorder="1" applyAlignment="1">
      <alignment horizontal="left" vertical="center" indent="1"/>
    </xf>
    <xf numFmtId="166" fontId="95" fillId="0" borderId="0" xfId="2" applyFont="1" applyFill="1" applyBorder="1" applyAlignment="1">
      <alignment horizontal="left" vertical="center"/>
    </xf>
    <xf numFmtId="0" fontId="14" fillId="0" borderId="0" xfId="0" applyFont="1" applyFill="1" applyBorder="1" applyAlignment="1">
      <alignment horizontal="left" indent="1"/>
    </xf>
    <xf numFmtId="0" fontId="8" fillId="0" borderId="0" xfId="0" applyFont="1" applyFill="1" applyBorder="1" applyAlignment="1">
      <alignment horizontal="left" indent="1"/>
    </xf>
    <xf numFmtId="166" fontId="12" fillId="0" borderId="0" xfId="2" applyFont="1" applyFill="1" applyBorder="1" applyAlignment="1">
      <alignment horizontal="left" vertical="center"/>
    </xf>
    <xf numFmtId="0" fontId="12" fillId="0" borderId="0" xfId="4"/>
    <xf numFmtId="0" fontId="12" fillId="0" borderId="3" xfId="4" applyFont="1" applyBorder="1" applyAlignment="1">
      <alignment horizontal="right"/>
    </xf>
    <xf numFmtId="0" fontId="12" fillId="7" borderId="3" xfId="4" applyFill="1" applyBorder="1" applyAlignment="1">
      <alignment horizontal="left"/>
    </xf>
    <xf numFmtId="0" fontId="12" fillId="7" borderId="3" xfId="4" applyFill="1" applyBorder="1" applyAlignment="1"/>
    <xf numFmtId="0" fontId="12" fillId="7" borderId="70" xfId="4" applyFill="1" applyBorder="1" applyAlignment="1"/>
    <xf numFmtId="0" fontId="13" fillId="0" borderId="75" xfId="4" applyFont="1" applyBorder="1"/>
    <xf numFmtId="0" fontId="8" fillId="0" borderId="3" xfId="0" applyFont="1" applyBorder="1"/>
    <xf numFmtId="0" fontId="12" fillId="7" borderId="78" xfId="4" applyFill="1" applyBorder="1"/>
    <xf numFmtId="0" fontId="12" fillId="0" borderId="78" xfId="4" applyFont="1" applyBorder="1" applyAlignment="1">
      <alignment horizontal="right"/>
    </xf>
    <xf numFmtId="1" fontId="12" fillId="64" borderId="77" xfId="4" applyNumberFormat="1" applyFont="1" applyFill="1" applyBorder="1" applyAlignment="1">
      <alignment horizontal="right"/>
    </xf>
    <xf numFmtId="0" fontId="12" fillId="6" borderId="9" xfId="4" applyFill="1" applyBorder="1" applyAlignment="1">
      <alignment horizontal="center"/>
    </xf>
    <xf numFmtId="0" fontId="12" fillId="0" borderId="64" xfId="4" applyBorder="1"/>
    <xf numFmtId="0" fontId="8" fillId="0" borderId="75" xfId="0" applyFont="1" applyBorder="1"/>
    <xf numFmtId="0" fontId="8" fillId="0" borderId="64" xfId="0" applyFont="1" applyBorder="1"/>
    <xf numFmtId="1" fontId="12" fillId="64" borderId="72" xfId="4" applyNumberFormat="1" applyFont="1" applyFill="1" applyBorder="1" applyAlignment="1">
      <alignment horizontal="right"/>
    </xf>
    <xf numFmtId="0" fontId="96" fillId="0" borderId="0" xfId="4" applyFont="1" applyFill="1" applyAlignment="1">
      <alignment horizontal="left"/>
    </xf>
    <xf numFmtId="0" fontId="96" fillId="0" borderId="0" xfId="4" applyFont="1" applyFill="1"/>
    <xf numFmtId="0" fontId="96" fillId="0" borderId="0" xfId="4" applyFont="1" applyFill="1" applyBorder="1"/>
    <xf numFmtId="3" fontId="14" fillId="0" borderId="3" xfId="5" applyNumberFormat="1" applyFont="1" applyBorder="1" applyAlignment="1">
      <alignment horizontal="right"/>
    </xf>
    <xf numFmtId="3" fontId="14" fillId="64" borderId="10" xfId="5" applyNumberFormat="1" applyFont="1" applyFill="1" applyBorder="1" applyAlignment="1">
      <alignment horizontal="right"/>
    </xf>
    <xf numFmtId="3" fontId="14" fillId="0" borderId="3" xfId="5" applyNumberFormat="1" applyFont="1" applyFill="1" applyBorder="1" applyAlignment="1">
      <alignment horizontal="right"/>
    </xf>
    <xf numFmtId="172" fontId="14" fillId="0" borderId="3" xfId="5" applyNumberFormat="1" applyFont="1" applyBorder="1" applyAlignment="1">
      <alignment horizontal="right"/>
    </xf>
    <xf numFmtId="172" fontId="14" fillId="64" borderId="10" xfId="5" applyNumberFormat="1" applyFont="1" applyFill="1" applyBorder="1" applyAlignment="1">
      <alignment horizontal="right"/>
    </xf>
    <xf numFmtId="3" fontId="12" fillId="0" borderId="0" xfId="4" applyNumberFormat="1" applyFont="1" applyBorder="1" applyAlignment="1">
      <alignment horizontal="right"/>
    </xf>
    <xf numFmtId="3" fontId="12" fillId="64" borderId="10" xfId="4" applyNumberFormat="1" applyFont="1" applyFill="1" applyBorder="1" applyAlignment="1">
      <alignment horizontal="right"/>
    </xf>
    <xf numFmtId="3" fontId="12" fillId="0" borderId="3" xfId="4" applyNumberFormat="1" applyFont="1" applyBorder="1" applyAlignment="1">
      <alignment horizontal="right"/>
    </xf>
    <xf numFmtId="173" fontId="61" fillId="0" borderId="0" xfId="0" applyNumberFormat="1" applyFont="1" applyFill="1" applyBorder="1" applyAlignment="1">
      <alignment horizontal="right" vertical="center"/>
    </xf>
    <xf numFmtId="9" fontId="34" fillId="0" borderId="74" xfId="0" applyNumberFormat="1" applyFont="1" applyFill="1" applyBorder="1" applyAlignment="1">
      <alignment horizontal="right" vertical="center"/>
    </xf>
    <xf numFmtId="0" fontId="14" fillId="9" borderId="2" xfId="0" applyFont="1" applyFill="1" applyBorder="1" applyAlignment="1">
      <alignment horizontal="center"/>
    </xf>
    <xf numFmtId="1" fontId="34" fillId="0" borderId="0" xfId="0" applyNumberFormat="1" applyFont="1" applyFill="1" applyBorder="1" applyAlignment="1">
      <alignment horizontal="right" vertical="center"/>
    </xf>
    <xf numFmtId="166" fontId="97" fillId="0" borderId="0" xfId="0" applyNumberFormat="1" applyFont="1" applyFill="1" applyBorder="1" applyAlignment="1">
      <alignment horizontal="right" vertical="center"/>
    </xf>
    <xf numFmtId="3" fontId="83" fillId="0" borderId="0" xfId="0" applyNumberFormat="1" applyFont="1" applyFill="1" applyBorder="1" applyAlignment="1">
      <alignment horizontal="right" vertical="center"/>
    </xf>
    <xf numFmtId="0" fontId="98" fillId="0" borderId="87" xfId="0" applyNumberFormat="1" applyFont="1" applyFill="1" applyBorder="1" applyAlignment="1" applyProtection="1">
      <alignment horizontal="left" vertical="center"/>
    </xf>
    <xf numFmtId="0" fontId="98" fillId="0" borderId="88" xfId="0" applyNumberFormat="1" applyFont="1" applyFill="1" applyBorder="1" applyAlignment="1" applyProtection="1">
      <alignment horizontal="left" vertical="center"/>
    </xf>
    <xf numFmtId="3" fontId="34" fillId="0" borderId="3" xfId="0" applyNumberFormat="1" applyFont="1" applyFill="1" applyBorder="1" applyAlignment="1">
      <alignment vertical="center" wrapText="1"/>
    </xf>
    <xf numFmtId="1" fontId="83" fillId="0" borderId="77" xfId="0" applyNumberFormat="1" applyFont="1" applyFill="1" applyBorder="1" applyAlignment="1">
      <alignment horizontal="right" vertical="center"/>
    </xf>
    <xf numFmtId="0" fontId="8" fillId="3" borderId="0" xfId="0" applyFont="1" applyFill="1" applyBorder="1" applyAlignment="1">
      <alignment vertical="center"/>
    </xf>
    <xf numFmtId="0" fontId="99" fillId="8" borderId="11" xfId="0" applyFont="1" applyFill="1" applyBorder="1"/>
    <xf numFmtId="0" fontId="99" fillId="8" borderId="12" xfId="0" applyFont="1" applyFill="1" applyBorder="1"/>
    <xf numFmtId="0" fontId="99" fillId="8" borderId="54" xfId="0" applyFont="1" applyFill="1" applyBorder="1"/>
    <xf numFmtId="0" fontId="14" fillId="9" borderId="59" xfId="0" applyFont="1" applyFill="1" applyBorder="1" applyAlignment="1">
      <alignment horizontal="left"/>
    </xf>
    <xf numFmtId="0" fontId="14" fillId="0" borderId="2" xfId="0" applyFont="1" applyBorder="1"/>
    <xf numFmtId="0" fontId="69" fillId="0" borderId="59" xfId="0" applyFont="1" applyBorder="1" applyAlignment="1"/>
    <xf numFmtId="0" fontId="69" fillId="0" borderId="49" xfId="0" applyFont="1" applyBorder="1"/>
    <xf numFmtId="0" fontId="14" fillId="9" borderId="9" xfId="0" applyFont="1" applyFill="1" applyBorder="1" applyAlignment="1">
      <alignment horizontal="left" vertical="center"/>
    </xf>
    <xf numFmtId="10" fontId="12" fillId="0" borderId="3" xfId="455" applyNumberFormat="1" applyFont="1" applyBorder="1" applyAlignment="1">
      <alignment horizontal="right"/>
    </xf>
    <xf numFmtId="10" fontId="12" fillId="64" borderId="10" xfId="455" applyNumberFormat="1" applyFont="1" applyFill="1" applyBorder="1" applyAlignment="1">
      <alignment horizontal="right"/>
    </xf>
    <xf numFmtId="10" fontId="97" fillId="0" borderId="0" xfId="0" applyNumberFormat="1" applyFont="1" applyFill="1" applyBorder="1" applyAlignment="1">
      <alignment horizontal="right" vertical="center"/>
    </xf>
    <xf numFmtId="10" fontId="61" fillId="0" borderId="0" xfId="0" applyNumberFormat="1" applyFont="1" applyFill="1" applyBorder="1" applyAlignment="1">
      <alignment horizontal="right" vertical="center"/>
    </xf>
    <xf numFmtId="10" fontId="34" fillId="0" borderId="74" xfId="0" applyNumberFormat="1" applyFont="1" applyFill="1" applyBorder="1" applyAlignment="1">
      <alignment horizontal="right" vertical="center"/>
    </xf>
    <xf numFmtId="10" fontId="83" fillId="0" borderId="0" xfId="0" applyNumberFormat="1" applyFont="1" applyFill="1" applyBorder="1" applyAlignment="1">
      <alignment horizontal="right" vertical="center"/>
    </xf>
    <xf numFmtId="9" fontId="97" fillId="0" borderId="0" xfId="0" applyNumberFormat="1" applyFont="1" applyFill="1" applyBorder="1" applyAlignment="1">
      <alignment horizontal="right" vertical="center"/>
    </xf>
    <xf numFmtId="9" fontId="61" fillId="0" borderId="0" xfId="0" applyNumberFormat="1" applyFont="1" applyFill="1" applyBorder="1" applyAlignment="1">
      <alignment horizontal="right" vertical="center"/>
    </xf>
    <xf numFmtId="9" fontId="97" fillId="0" borderId="77" xfId="0" applyNumberFormat="1" applyFont="1" applyFill="1" applyBorder="1" applyAlignment="1">
      <alignment horizontal="right" vertical="center"/>
    </xf>
    <xf numFmtId="3" fontId="34" fillId="0" borderId="0" xfId="0" applyNumberFormat="1" applyFont="1" applyFill="1" applyBorder="1" applyAlignment="1">
      <alignment horizontal="right" vertical="center"/>
    </xf>
    <xf numFmtId="3" fontId="41" fillId="0" borderId="0" xfId="0" applyNumberFormat="1" applyFont="1" applyFill="1" applyBorder="1" applyAlignment="1">
      <alignment horizontal="right" vertical="center"/>
    </xf>
    <xf numFmtId="2" fontId="83" fillId="9" borderId="0" xfId="0" applyNumberFormat="1" applyFont="1" applyFill="1" applyBorder="1" applyAlignment="1">
      <alignment horizontal="right" vertical="center"/>
    </xf>
    <xf numFmtId="2" fontId="34" fillId="9" borderId="0" xfId="0" applyNumberFormat="1" applyFont="1" applyFill="1" applyBorder="1" applyAlignment="1" applyProtection="1">
      <alignment horizontal="right" vertical="center"/>
    </xf>
    <xf numFmtId="3" fontId="34" fillId="9" borderId="0" xfId="711" applyNumberFormat="1" applyFont="1" applyFill="1" applyBorder="1" applyAlignment="1">
      <alignment horizontal="left" vertical="center"/>
    </xf>
    <xf numFmtId="168" fontId="34" fillId="9" borderId="0" xfId="0" applyNumberFormat="1" applyFont="1" applyFill="1" applyBorder="1" applyAlignment="1">
      <alignment horizontal="right" vertical="center"/>
    </xf>
    <xf numFmtId="3" fontId="34" fillId="9" borderId="0" xfId="0" applyNumberFormat="1" applyFont="1" applyFill="1" applyBorder="1" applyAlignment="1" applyProtection="1">
      <alignment horizontal="left" vertical="center"/>
    </xf>
    <xf numFmtId="168" fontId="34" fillId="9" borderId="0" xfId="0" applyNumberFormat="1" applyFont="1" applyFill="1" applyBorder="1" applyAlignment="1" applyProtection="1">
      <alignment horizontal="right" vertical="center"/>
    </xf>
    <xf numFmtId="2" fontId="61" fillId="9" borderId="0" xfId="0" applyNumberFormat="1" applyFont="1" applyFill="1" applyBorder="1" applyAlignment="1">
      <alignment horizontal="right" vertical="center"/>
    </xf>
    <xf numFmtId="0" fontId="85" fillId="70" borderId="0" xfId="0" applyNumberFormat="1" applyFont="1" applyFill="1" applyBorder="1" applyAlignment="1" applyProtection="1">
      <alignment horizontal="left" vertical="center"/>
    </xf>
    <xf numFmtId="0" fontId="87" fillId="70" borderId="0" xfId="0" applyNumberFormat="1" applyFont="1" applyFill="1" applyBorder="1" applyAlignment="1" applyProtection="1">
      <alignment horizontal="left" vertical="center"/>
    </xf>
    <xf numFmtId="0" fontId="100" fillId="70" borderId="0" xfId="0" applyNumberFormat="1" applyFont="1" applyFill="1" applyBorder="1" applyAlignment="1" applyProtection="1"/>
    <xf numFmtId="0" fontId="101" fillId="70" borderId="0" xfId="0" applyNumberFormat="1" applyFont="1" applyFill="1" applyBorder="1" applyAlignment="1" applyProtection="1">
      <alignment wrapText="1"/>
    </xf>
    <xf numFmtId="0" fontId="100" fillId="70" borderId="0" xfId="0" applyNumberFormat="1" applyFont="1" applyFill="1" applyBorder="1" applyAlignment="1" applyProtection="1">
      <alignment wrapText="1"/>
    </xf>
    <xf numFmtId="0" fontId="80" fillId="70" borderId="0" xfId="0" applyNumberFormat="1" applyFont="1" applyFill="1" applyBorder="1" applyAlignment="1" applyProtection="1">
      <alignment wrapText="1"/>
    </xf>
    <xf numFmtId="0" fontId="102" fillId="70" borderId="0" xfId="0" applyNumberFormat="1" applyFont="1" applyFill="1" applyBorder="1" applyAlignment="1" applyProtection="1">
      <alignment horizontal="left"/>
    </xf>
    <xf numFmtId="49" fontId="80" fillId="70" borderId="0" xfId="0" applyNumberFormat="1" applyFont="1" applyFill="1" applyBorder="1" applyAlignment="1" applyProtection="1">
      <alignment wrapText="1"/>
    </xf>
    <xf numFmtId="0" fontId="14" fillId="9" borderId="68" xfId="0" applyFont="1" applyFill="1" applyBorder="1" applyAlignment="1">
      <alignment horizontal="left" indent="1"/>
    </xf>
    <xf numFmtId="0" fontId="0" fillId="9" borderId="0" xfId="0" applyFill="1" applyBorder="1" applyAlignment="1">
      <alignment vertical="center" wrapText="1"/>
    </xf>
    <xf numFmtId="0" fontId="79" fillId="9" borderId="0" xfId="0" applyNumberFormat="1" applyFont="1" applyFill="1" applyBorder="1" applyAlignment="1" applyProtection="1"/>
    <xf numFmtId="166" fontId="81" fillId="70" borderId="3" xfId="0" applyNumberFormat="1" applyFont="1" applyFill="1" applyBorder="1" applyAlignment="1" applyProtection="1">
      <alignment horizontal="left" vertical="center"/>
    </xf>
    <xf numFmtId="166" fontId="81" fillId="70" borderId="85" xfId="0" applyNumberFormat="1" applyFont="1" applyFill="1" applyBorder="1" applyAlignment="1" applyProtection="1">
      <alignment horizontal="left" vertical="center"/>
    </xf>
    <xf numFmtId="166" fontId="81" fillId="70" borderId="86" xfId="0" applyNumberFormat="1" applyFont="1" applyFill="1" applyBorder="1" applyAlignment="1" applyProtection="1">
      <alignment horizontal="left" vertical="center"/>
    </xf>
    <xf numFmtId="166" fontId="81" fillId="70" borderId="84" xfId="0" applyNumberFormat="1" applyFont="1" applyFill="1" applyBorder="1" applyAlignment="1" applyProtection="1">
      <alignment horizontal="left" vertical="center"/>
    </xf>
    <xf numFmtId="166" fontId="81" fillId="70" borderId="83" xfId="0" applyNumberFormat="1" applyFont="1" applyFill="1" applyBorder="1" applyAlignment="1" applyProtection="1">
      <alignment horizontal="left" vertical="center"/>
    </xf>
    <xf numFmtId="166" fontId="81" fillId="70" borderId="82" xfId="0" applyNumberFormat="1" applyFont="1" applyFill="1" applyBorder="1" applyAlignment="1" applyProtection="1">
      <alignment horizontal="left" vertical="center"/>
    </xf>
    <xf numFmtId="166" fontId="81" fillId="70" borderId="81" xfId="0" applyNumberFormat="1" applyFont="1" applyFill="1" applyBorder="1" applyAlignment="1" applyProtection="1">
      <alignment horizontal="left" vertical="center"/>
    </xf>
    <xf numFmtId="0" fontId="102" fillId="9" borderId="0" xfId="0" applyNumberFormat="1" applyFont="1" applyFill="1" applyBorder="1" applyAlignment="1" applyProtection="1">
      <alignment horizontal="left"/>
    </xf>
    <xf numFmtId="0" fontId="0" fillId="9" borderId="0" xfId="0" applyFill="1" applyBorder="1" applyAlignment="1">
      <alignment vertical="center"/>
    </xf>
    <xf numFmtId="0" fontId="8" fillId="9" borderId="0" xfId="0" applyFont="1" applyFill="1" applyBorder="1" applyAlignment="1">
      <alignment horizontal="left" vertical="center"/>
    </xf>
    <xf numFmtId="0" fontId="8" fillId="9" borderId="0" xfId="0" applyNumberFormat="1" applyFont="1" applyFill="1" applyBorder="1" applyAlignment="1">
      <alignment horizontal="left" vertical="center"/>
    </xf>
    <xf numFmtId="0" fontId="108" fillId="0" borderId="0" xfId="0" applyNumberFormat="1" applyFont="1" applyFill="1" applyBorder="1" applyAlignment="1" applyProtection="1">
      <alignment horizontal="left" indent="3"/>
    </xf>
    <xf numFmtId="0" fontId="108" fillId="0" borderId="0" xfId="0" applyNumberFormat="1" applyFont="1" applyFill="1" applyBorder="1" applyAlignment="1" applyProtection="1">
      <alignment horizontal="left" vertical="center" indent="3"/>
    </xf>
    <xf numFmtId="0" fontId="80" fillId="70" borderId="0" xfId="0" applyNumberFormat="1" applyFont="1" applyFill="1" applyBorder="1" applyAlignment="1" applyProtection="1">
      <alignment horizontal="left" vertical="center" indent="3"/>
    </xf>
    <xf numFmtId="0" fontId="102" fillId="70" borderId="0" xfId="0" applyNumberFormat="1" applyFont="1" applyFill="1" applyBorder="1" applyAlignment="1" applyProtection="1">
      <alignment horizontal="left" vertical="center" indent="1"/>
    </xf>
    <xf numFmtId="0" fontId="101" fillId="70" borderId="0" xfId="0" applyNumberFormat="1" applyFont="1" applyFill="1" applyBorder="1" applyAlignment="1" applyProtection="1"/>
    <xf numFmtId="0" fontId="12" fillId="0" borderId="0" xfId="4" applyBorder="1"/>
    <xf numFmtId="0" fontId="0" fillId="9" borderId="3" xfId="1" applyFont="1" applyFill="1" applyBorder="1">
      <alignment vertical="center"/>
    </xf>
    <xf numFmtId="0" fontId="99" fillId="8" borderId="80" xfId="0" applyFont="1" applyFill="1" applyBorder="1"/>
    <xf numFmtId="0" fontId="14" fillId="9" borderId="52" xfId="0" applyFont="1" applyFill="1" applyBorder="1" applyAlignment="1">
      <alignment horizontal="left"/>
    </xf>
    <xf numFmtId="0" fontId="8" fillId="9" borderId="87" xfId="0" applyFont="1" applyFill="1" applyBorder="1"/>
    <xf numFmtId="0" fontId="106" fillId="0" borderId="0" xfId="0" applyFont="1" applyFill="1" applyAlignment="1">
      <alignment horizontal="left" vertical="center" indent="3"/>
    </xf>
    <xf numFmtId="0" fontId="107" fillId="0" borderId="0" xfId="0" applyFont="1" applyFill="1" applyAlignment="1">
      <alignment horizontal="left" vertical="center" indent="1"/>
    </xf>
    <xf numFmtId="0" fontId="105" fillId="0" borderId="0" xfId="0" applyFont="1" applyFill="1"/>
    <xf numFmtId="1" fontId="97" fillId="0" borderId="0" xfId="0" applyNumberFormat="1" applyFont="1" applyFill="1" applyBorder="1" applyAlignment="1">
      <alignment horizontal="right" vertical="center"/>
    </xf>
    <xf numFmtId="173" fontId="97" fillId="0" borderId="0" xfId="0" applyNumberFormat="1" applyFont="1" applyFill="1" applyBorder="1" applyAlignment="1">
      <alignment horizontal="right" vertical="center"/>
    </xf>
    <xf numFmtId="0" fontId="8" fillId="0" borderId="82" xfId="0" applyFont="1" applyBorder="1" applyAlignment="1">
      <alignment vertical="center"/>
    </xf>
    <xf numFmtId="0" fontId="8" fillId="0" borderId="0" xfId="0" applyFont="1"/>
    <xf numFmtId="0" fontId="8" fillId="0" borderId="0" xfId="0" applyFont="1" applyFill="1"/>
    <xf numFmtId="0" fontId="14" fillId="0" borderId="0" xfId="0" applyFont="1" applyFill="1"/>
    <xf numFmtId="0" fontId="14" fillId="0" borderId="0" xfId="0" applyFont="1" applyBorder="1"/>
    <xf numFmtId="166" fontId="81" fillId="70" borderId="0" xfId="0" applyNumberFormat="1" applyFont="1" applyFill="1" applyBorder="1" applyAlignment="1" applyProtection="1">
      <alignment horizontal="left" vertical="center"/>
    </xf>
    <xf numFmtId="0" fontId="18" fillId="0" borderId="0" xfId="0" applyFont="1"/>
    <xf numFmtId="0" fontId="12" fillId="0" borderId="0" xfId="4" applyFont="1" applyBorder="1"/>
    <xf numFmtId="0" fontId="8" fillId="0" borderId="93" xfId="0" applyFont="1" applyBorder="1" applyAlignment="1">
      <alignment vertical="center"/>
    </xf>
    <xf numFmtId="0" fontId="89" fillId="0" borderId="95" xfId="0" applyFont="1" applyBorder="1" applyAlignment="1">
      <alignment vertical="center"/>
    </xf>
    <xf numFmtId="0" fontId="100" fillId="0" borderId="0" xfId="0" applyNumberFormat="1" applyFont="1" applyFill="1" applyBorder="1" applyAlignment="1" applyProtection="1"/>
    <xf numFmtId="0" fontId="113" fillId="0" borderId="0" xfId="0" applyNumberFormat="1" applyFont="1" applyFill="1" applyBorder="1" applyAlignment="1" applyProtection="1"/>
    <xf numFmtId="0" fontId="90" fillId="0" borderId="0" xfId="0" applyNumberFormat="1" applyFont="1" applyFill="1" applyBorder="1" applyAlignment="1" applyProtection="1"/>
    <xf numFmtId="0" fontId="114" fillId="0" borderId="0" xfId="0" applyNumberFormat="1" applyFont="1" applyFill="1" applyBorder="1" applyAlignment="1" applyProtection="1">
      <alignment horizontal="left" indent="4"/>
    </xf>
    <xf numFmtId="0" fontId="90" fillId="0" borderId="0" xfId="0" applyNumberFormat="1" applyFont="1" applyFill="1" applyBorder="1" applyAlignment="1" applyProtection="1">
      <alignment horizontal="left" indent="4"/>
    </xf>
    <xf numFmtId="0" fontId="93" fillId="0" borderId="0" xfId="0" applyNumberFormat="1" applyFont="1" applyFill="1" applyBorder="1" applyAlignment="1" applyProtection="1">
      <alignment horizontal="left" indent="4"/>
    </xf>
    <xf numFmtId="168" fontId="34" fillId="0" borderId="0" xfId="0" applyNumberFormat="1" applyFont="1" applyFill="1" applyBorder="1" applyAlignment="1" applyProtection="1"/>
    <xf numFmtId="166" fontId="34" fillId="0" borderId="0" xfId="0" applyNumberFormat="1" applyFont="1" applyFill="1" applyBorder="1" applyAlignment="1" applyProtection="1"/>
    <xf numFmtId="2" fontId="34" fillId="0" borderId="0" xfId="0" applyNumberFormat="1" applyFont="1" applyFill="1" applyBorder="1" applyAlignment="1" applyProtection="1"/>
    <xf numFmtId="174" fontId="34" fillId="0" borderId="0" xfId="0" applyNumberFormat="1" applyFont="1" applyFill="1" applyBorder="1" applyAlignment="1" applyProtection="1"/>
    <xf numFmtId="168" fontId="34" fillId="0" borderId="0" xfId="0" applyNumberFormat="1" applyFont="1" applyFill="1" applyBorder="1" applyAlignment="1" applyProtection="1">
      <alignment horizontal="left" vertical="top"/>
    </xf>
    <xf numFmtId="166" fontId="34" fillId="0" borderId="0" xfId="0" applyNumberFormat="1" applyFont="1" applyFill="1" applyBorder="1" applyAlignment="1" applyProtection="1">
      <alignment horizontal="left" vertical="top"/>
    </xf>
    <xf numFmtId="0" fontId="14" fillId="9" borderId="84" xfId="0" applyFont="1" applyFill="1" applyBorder="1"/>
    <xf numFmtId="0" fontId="8" fillId="9" borderId="85" xfId="0" applyFont="1" applyFill="1" applyBorder="1"/>
    <xf numFmtId="0" fontId="14" fillId="9" borderId="80" xfId="0" applyFont="1" applyFill="1" applyBorder="1"/>
    <xf numFmtId="0" fontId="14" fillId="9" borderId="80" xfId="0" applyFont="1" applyFill="1" applyBorder="1" applyAlignment="1">
      <alignment horizontal="left"/>
    </xf>
    <xf numFmtId="0" fontId="8" fillId="9" borderId="93" xfId="0" applyFont="1" applyFill="1" applyBorder="1" applyAlignment="1">
      <alignment horizontal="left"/>
    </xf>
    <xf numFmtId="0" fontId="117" fillId="0" borderId="80" xfId="0" applyFont="1" applyBorder="1"/>
    <xf numFmtId="0" fontId="99" fillId="8" borderId="99" xfId="0" applyFont="1" applyFill="1" applyBorder="1"/>
    <xf numFmtId="166" fontId="12" fillId="70" borderId="65" xfId="0" applyNumberFormat="1" applyFont="1" applyFill="1" applyBorder="1" applyAlignment="1" applyProtection="1">
      <alignment horizontal="right" vertical="center"/>
    </xf>
    <xf numFmtId="166" fontId="12" fillId="70" borderId="66" xfId="0" applyNumberFormat="1" applyFont="1" applyFill="1" applyBorder="1" applyAlignment="1" applyProtection="1">
      <alignment horizontal="right" vertical="center"/>
    </xf>
    <xf numFmtId="166" fontId="12" fillId="70" borderId="65" xfId="0" applyNumberFormat="1" applyFont="1" applyFill="1" applyBorder="1" applyAlignment="1" applyProtection="1">
      <alignment horizontal="left" vertical="center" wrapText="1"/>
    </xf>
    <xf numFmtId="166" fontId="12" fillId="70" borderId="66" xfId="0" applyNumberFormat="1" applyFont="1" applyFill="1" applyBorder="1" applyAlignment="1" applyProtection="1">
      <alignment horizontal="left" vertical="center" wrapText="1"/>
    </xf>
    <xf numFmtId="166" fontId="12" fillId="70" borderId="65" xfId="0" applyNumberFormat="1" applyFont="1" applyFill="1" applyBorder="1" applyAlignment="1" applyProtection="1">
      <alignment horizontal="left" vertical="center"/>
    </xf>
    <xf numFmtId="166" fontId="12" fillId="70" borderId="66" xfId="0" applyNumberFormat="1" applyFont="1" applyFill="1" applyBorder="1" applyAlignment="1" applyProtection="1">
      <alignment horizontal="left" vertical="center"/>
    </xf>
    <xf numFmtId="3" fontId="81" fillId="0" borderId="0" xfId="711" applyNumberFormat="1" applyFont="1" applyFill="1" applyBorder="1" applyAlignment="1">
      <alignment horizontal="left" vertical="center" wrapText="1" indent="2"/>
    </xf>
    <xf numFmtId="0" fontId="8" fillId="0" borderId="0" xfId="0" applyFont="1" applyFill="1" applyAlignment="1">
      <alignment horizontal="left" vertical="center" wrapText="1" indent="2"/>
    </xf>
    <xf numFmtId="0" fontId="8" fillId="0" borderId="73" xfId="0" applyFont="1" applyFill="1" applyBorder="1" applyAlignment="1">
      <alignment horizontal="left" vertical="center" wrapText="1" indent="2"/>
    </xf>
    <xf numFmtId="0" fontId="81" fillId="70" borderId="89" xfId="0" applyNumberFormat="1" applyFont="1" applyFill="1" applyBorder="1" applyAlignment="1" applyProtection="1">
      <alignment horizontal="left" vertical="center" wrapText="1"/>
    </xf>
    <xf numFmtId="0" fontId="0" fillId="0" borderId="93" xfId="0" applyBorder="1" applyAlignment="1">
      <alignment horizontal="left" vertical="center" wrapText="1"/>
    </xf>
    <xf numFmtId="0" fontId="0" fillId="0" borderId="90" xfId="0" applyBorder="1" applyAlignment="1">
      <alignment horizontal="left" vertical="center" wrapText="1"/>
    </xf>
    <xf numFmtId="0" fontId="0" fillId="0" borderId="95" xfId="0" applyBorder="1" applyAlignment="1">
      <alignment horizontal="left" vertical="center" wrapText="1"/>
    </xf>
    <xf numFmtId="0" fontId="0" fillId="0" borderId="0" xfId="0" applyAlignment="1">
      <alignment horizontal="left" vertical="center" wrapText="1"/>
    </xf>
    <xf numFmtId="0" fontId="0" fillId="0" borderId="96" xfId="0" applyBorder="1" applyAlignment="1">
      <alignment horizontal="left" vertical="center" wrapText="1"/>
    </xf>
    <xf numFmtId="0" fontId="0" fillId="0" borderId="91" xfId="0" applyBorder="1" applyAlignment="1">
      <alignment horizontal="left" vertical="center" wrapText="1"/>
    </xf>
    <xf numFmtId="0" fontId="0" fillId="0" borderId="94" xfId="0" applyBorder="1" applyAlignment="1">
      <alignment horizontal="left" vertical="center" wrapText="1"/>
    </xf>
    <xf numFmtId="0" fontId="0" fillId="0" borderId="92" xfId="0" applyBorder="1" applyAlignment="1">
      <alignment horizontal="left" vertical="center" wrapText="1"/>
    </xf>
    <xf numFmtId="49" fontId="101" fillId="70" borderId="0" xfId="0" applyNumberFormat="1" applyFont="1" applyFill="1" applyBorder="1" applyAlignment="1" applyProtection="1">
      <alignment wrapText="1"/>
    </xf>
    <xf numFmtId="0" fontId="101" fillId="70" borderId="0" xfId="0" applyNumberFormat="1" applyFont="1" applyFill="1" applyBorder="1" applyAlignment="1" applyProtection="1">
      <alignment wrapText="1"/>
    </xf>
    <xf numFmtId="3" fontId="81" fillId="9" borderId="0" xfId="711" applyNumberFormat="1" applyFont="1" applyFill="1" applyBorder="1" applyAlignment="1">
      <alignment horizontal="left" vertical="center" wrapText="1" indent="4"/>
    </xf>
    <xf numFmtId="0" fontId="8" fillId="9" borderId="0" xfId="0" applyFont="1" applyFill="1" applyBorder="1" applyAlignment="1">
      <alignment horizontal="left" vertical="center" wrapText="1" indent="4"/>
    </xf>
    <xf numFmtId="3" fontId="81" fillId="9" borderId="0" xfId="0" applyNumberFormat="1" applyFont="1" applyFill="1" applyBorder="1" applyAlignment="1" applyProtection="1">
      <alignment horizontal="left" vertical="center" wrapText="1" indent="2"/>
    </xf>
    <xf numFmtId="3" fontId="81" fillId="9" borderId="0" xfId="711" applyNumberFormat="1" applyFont="1" applyFill="1" applyBorder="1" applyAlignment="1">
      <alignment horizontal="left" vertical="center" wrapText="1" indent="2"/>
    </xf>
    <xf numFmtId="0" fontId="8" fillId="9" borderId="0" xfId="0" applyFont="1" applyFill="1" applyBorder="1" applyAlignment="1">
      <alignment horizontal="left" vertical="center" wrapText="1" indent="2"/>
    </xf>
    <xf numFmtId="3" fontId="85" fillId="0" borderId="0" xfId="711" applyNumberFormat="1" applyFont="1" applyBorder="1" applyAlignment="1">
      <alignment horizontal="left" vertical="center" wrapText="1"/>
    </xf>
    <xf numFmtId="0" fontId="8" fillId="0" borderId="0" xfId="0" applyFont="1" applyAlignment="1">
      <alignment vertical="center" wrapText="1"/>
    </xf>
    <xf numFmtId="0" fontId="8" fillId="0" borderId="73" xfId="0" applyFont="1" applyBorder="1" applyAlignment="1">
      <alignment vertical="center" wrapText="1"/>
    </xf>
    <xf numFmtId="3" fontId="81" fillId="0" borderId="0" xfId="711" applyNumberFormat="1" applyFont="1" applyBorder="1" applyAlignment="1">
      <alignment horizontal="left" vertical="center" wrapText="1" indent="2"/>
    </xf>
    <xf numFmtId="0" fontId="8" fillId="0" borderId="0" xfId="0" applyFont="1" applyAlignment="1">
      <alignment horizontal="left" vertical="center" wrapText="1" indent="2"/>
    </xf>
    <xf numFmtId="0" fontId="8" fillId="0" borderId="73" xfId="0" applyFont="1" applyBorder="1" applyAlignment="1">
      <alignment horizontal="left" vertical="center" wrapText="1" indent="2"/>
    </xf>
    <xf numFmtId="3" fontId="81" fillId="0" borderId="0" xfId="711" applyNumberFormat="1" applyFont="1" applyBorder="1" applyAlignment="1">
      <alignment horizontal="left" vertical="center" wrapText="1" indent="4"/>
    </xf>
    <xf numFmtId="0" fontId="8" fillId="0" borderId="0" xfId="0" applyFont="1" applyAlignment="1">
      <alignment horizontal="left" vertical="center" wrapText="1" indent="4"/>
    </xf>
    <xf numFmtId="0" fontId="8" fillId="0" borderId="73" xfId="0" applyFont="1" applyBorder="1" applyAlignment="1">
      <alignment horizontal="left" vertical="center" wrapText="1" indent="4"/>
    </xf>
    <xf numFmtId="3" fontId="81" fillId="0" borderId="77" xfId="0" applyNumberFormat="1" applyFont="1" applyFill="1" applyBorder="1" applyAlignment="1" applyProtection="1">
      <alignment horizontal="left" vertical="center" wrapText="1" indent="2"/>
    </xf>
    <xf numFmtId="0" fontId="12" fillId="70" borderId="97" xfId="0" applyNumberFormat="1" applyFont="1" applyFill="1" applyBorder="1" applyAlignment="1" applyProtection="1">
      <alignment horizontal="left" wrapText="1"/>
    </xf>
    <xf numFmtId="0" fontId="12" fillId="70" borderId="98" xfId="0" applyNumberFormat="1" applyFont="1" applyFill="1" applyBorder="1" applyAlignment="1" applyProtection="1">
      <alignment horizontal="left" wrapText="1"/>
    </xf>
    <xf numFmtId="0" fontId="14" fillId="0" borderId="0" xfId="0" applyFont="1" applyAlignment="1">
      <alignment horizontal="left" vertical="top" wrapText="1"/>
    </xf>
    <xf numFmtId="2" fontId="14" fillId="0" borderId="0" xfId="0" applyNumberFormat="1" applyFont="1" applyBorder="1" applyAlignment="1">
      <alignment wrapText="1"/>
    </xf>
    <xf numFmtId="2" fontId="0" fillId="0" borderId="0" xfId="0" applyNumberFormat="1" applyAlignment="1">
      <alignment wrapText="1"/>
    </xf>
    <xf numFmtId="0" fontId="69" fillId="0" borderId="0" xfId="0" applyFont="1" applyAlignment="1">
      <alignment wrapText="1"/>
    </xf>
    <xf numFmtId="0" fontId="14" fillId="0" borderId="0" xfId="0" applyNumberFormat="1" applyFont="1" applyBorder="1" applyAlignment="1">
      <alignment wrapText="1"/>
    </xf>
    <xf numFmtId="0" fontId="69" fillId="0" borderId="0" xfId="0" applyNumberFormat="1" applyFont="1" applyAlignment="1">
      <alignment wrapText="1"/>
    </xf>
    <xf numFmtId="0" fontId="14" fillId="0" borderId="0" xfId="0" applyNumberFormat="1" applyFont="1" applyFill="1" applyBorder="1" applyAlignment="1">
      <alignment vertical="center" wrapText="1"/>
    </xf>
    <xf numFmtId="0" fontId="0" fillId="0" borderId="0" xfId="0" applyNumberFormat="1" applyAlignment="1">
      <alignment wrapText="1"/>
    </xf>
    <xf numFmtId="0" fontId="14" fillId="0" borderId="0" xfId="0" applyFont="1" applyBorder="1" applyAlignment="1">
      <alignment wrapText="1"/>
    </xf>
    <xf numFmtId="0" fontId="14" fillId="0" borderId="0" xfId="0" applyFont="1" applyFill="1" applyBorder="1" applyAlignment="1">
      <alignment wrapText="1"/>
    </xf>
    <xf numFmtId="0" fontId="64" fillId="0" borderId="0" xfId="0" applyFont="1" applyFill="1" applyBorder="1" applyAlignment="1">
      <alignment wrapText="1"/>
    </xf>
    <xf numFmtId="0" fontId="14" fillId="0" borderId="0" xfId="0" applyNumberFormat="1" applyFont="1" applyBorder="1" applyAlignment="1">
      <alignment wrapText="1" shrinkToFit="1"/>
    </xf>
    <xf numFmtId="0" fontId="69" fillId="0" borderId="0" xfId="0" applyFont="1" applyAlignment="1">
      <alignment wrapText="1" shrinkToFit="1"/>
    </xf>
    <xf numFmtId="0" fontId="60" fillId="8" borderId="71" xfId="0" applyFont="1" applyFill="1" applyBorder="1" applyAlignment="1">
      <alignment horizontal="center" vertical="center" wrapText="1"/>
    </xf>
    <xf numFmtId="0" fontId="57" fillId="3" borderId="72" xfId="0" applyFont="1" applyFill="1" applyBorder="1" applyAlignment="1">
      <alignment horizontal="center" vertical="center" wrapText="1"/>
    </xf>
    <xf numFmtId="0" fontId="0" fillId="65" borderId="7" xfId="184" applyFont="1" applyFill="1" applyBorder="1" applyAlignment="1">
      <alignment horizontal="center" wrapText="1"/>
    </xf>
    <xf numFmtId="0" fontId="7" fillId="65" borderId="7" xfId="184" applyFill="1" applyBorder="1" applyAlignment="1">
      <alignment horizontal="center" wrapText="1"/>
    </xf>
    <xf numFmtId="0" fontId="90" fillId="0" borderId="0" xfId="0" applyNumberFormat="1" applyFont="1" applyFill="1" applyBorder="1" applyAlignment="1" applyProtection="1">
      <alignment horizontal="left" wrapText="1" indent="4"/>
    </xf>
  </cellXfs>
  <cellStyles count="50867">
    <cellStyle name="20% - Accent1 2" xfId="195"/>
    <cellStyle name="20% - Accent1 2 10" xfId="724"/>
    <cellStyle name="20% - Accent1 2 10 2" xfId="7419"/>
    <cellStyle name="20% - Accent1 2 10 2 2" xfId="16605"/>
    <cellStyle name="20% - Accent1 2 10 2 2 2" xfId="22413"/>
    <cellStyle name="20% - Accent1 2 10 2 2 2 2" xfId="34029"/>
    <cellStyle name="20% - Accent1 2 10 2 2 2 3" xfId="49885"/>
    <cellStyle name="20% - Accent1 2 10 2 2 3" xfId="28221"/>
    <cellStyle name="20% - Accent1 2 10 2 2 4" xfId="44077"/>
    <cellStyle name="20% - Accent1 2 10 2 3" xfId="19126"/>
    <cellStyle name="20% - Accent1 2 10 2 3 2" xfId="30742"/>
    <cellStyle name="20% - Accent1 2 10 2 3 3" xfId="46598"/>
    <cellStyle name="20% - Accent1 2 10 2 4" xfId="24934"/>
    <cellStyle name="20% - Accent1 2 10 2 5" xfId="38089"/>
    <cellStyle name="20% - Accent1 2 10 3" xfId="10481"/>
    <cellStyle name="20% - Accent1 2 10 3 2" xfId="21244"/>
    <cellStyle name="20% - Accent1 2 10 3 2 2" xfId="32860"/>
    <cellStyle name="20% - Accent1 2 10 3 2 3" xfId="48716"/>
    <cellStyle name="20% - Accent1 2 10 3 3" xfId="27052"/>
    <cellStyle name="20% - Accent1 2 10 3 4" xfId="40641"/>
    <cellStyle name="20% - Accent1 2 10 4" xfId="17957"/>
    <cellStyle name="20% - Accent1 2 10 4 2" xfId="29573"/>
    <cellStyle name="20% - Accent1 2 10 4 3" xfId="45429"/>
    <cellStyle name="20% - Accent1 2 10 5" xfId="3260"/>
    <cellStyle name="20% - Accent1 2 10 6" xfId="23765"/>
    <cellStyle name="20% - Accent1 2 10 7" xfId="35557"/>
    <cellStyle name="20% - Accent1 2 11" xfId="2874"/>
    <cellStyle name="20% - Accent1 2 11 2" xfId="10117"/>
    <cellStyle name="20% - Accent1 2 11 2 2" xfId="21061"/>
    <cellStyle name="20% - Accent1 2 11 2 2 2" xfId="32677"/>
    <cellStyle name="20% - Accent1 2 11 2 2 3" xfId="48533"/>
    <cellStyle name="20% - Accent1 2 11 2 3" xfId="26869"/>
    <cellStyle name="20% - Accent1 2 11 2 4" xfId="40377"/>
    <cellStyle name="20% - Accent1 2 11 3" xfId="17774"/>
    <cellStyle name="20% - Accent1 2 11 3 2" xfId="29390"/>
    <cellStyle name="20% - Accent1 2 11 3 3" xfId="45246"/>
    <cellStyle name="20% - Accent1 2 11 4" xfId="23582"/>
    <cellStyle name="20% - Accent1 2 11 5" xfId="35279"/>
    <cellStyle name="20% - Accent1 2 12" xfId="7229"/>
    <cellStyle name="20% - Accent1 2 12 2" xfId="9854"/>
    <cellStyle name="20% - Accent1 2 12 2 2" xfId="20878"/>
    <cellStyle name="20% - Accent1 2 12 2 2 2" xfId="32494"/>
    <cellStyle name="20% - Accent1 2 12 2 2 3" xfId="48350"/>
    <cellStyle name="20% - Accent1 2 12 2 3" xfId="26686"/>
    <cellStyle name="20% - Accent1 2 12 2 4" xfId="40156"/>
    <cellStyle name="20% - Accent1 2 12 3" xfId="18943"/>
    <cellStyle name="20% - Accent1 2 12 3 2" xfId="30559"/>
    <cellStyle name="20% - Accent1 2 12 3 3" xfId="46415"/>
    <cellStyle name="20% - Accent1 2 12 4" xfId="24751"/>
    <cellStyle name="20% - Accent1 2 12 5" xfId="37901"/>
    <cellStyle name="20% - Accent1 2 13" xfId="16422"/>
    <cellStyle name="20% - Accent1 2 13 2" xfId="22230"/>
    <cellStyle name="20% - Accent1 2 13 2 2" xfId="33846"/>
    <cellStyle name="20% - Accent1 2 13 2 3" xfId="49702"/>
    <cellStyle name="20% - Accent1 2 13 3" xfId="28038"/>
    <cellStyle name="20% - Accent1 2 13 4" xfId="43894"/>
    <cellStyle name="20% - Accent1 2 14" xfId="9086"/>
    <cellStyle name="20% - Accent1 2 14 2" xfId="20112"/>
    <cellStyle name="20% - Accent1 2 14 2 2" xfId="31728"/>
    <cellStyle name="20% - Accent1 2 14 2 3" xfId="47584"/>
    <cellStyle name="20% - Accent1 2 14 3" xfId="25920"/>
    <cellStyle name="20% - Accent1 2 14 4" xfId="39388"/>
    <cellStyle name="20% - Accent1 2 15" xfId="17591"/>
    <cellStyle name="20% - Accent1 2 15 2" xfId="29207"/>
    <cellStyle name="20% - Accent1 2 15 3" xfId="45063"/>
    <cellStyle name="20% - Accent1 2 16" xfId="2546"/>
    <cellStyle name="20% - Accent1 2 17" xfId="23399"/>
    <cellStyle name="20% - Accent1 2 18" xfId="35023"/>
    <cellStyle name="20% - Accent1 2 2" xfId="456"/>
    <cellStyle name="20% - Accent1 2 2 10" xfId="3036"/>
    <cellStyle name="20% - Accent1 2 2 10 2" xfId="10266"/>
    <cellStyle name="20% - Accent1 2 2 10 2 2" xfId="21079"/>
    <cellStyle name="20% - Accent1 2 2 10 2 2 2" xfId="32695"/>
    <cellStyle name="20% - Accent1 2 2 10 2 2 3" xfId="48551"/>
    <cellStyle name="20% - Accent1 2 2 10 2 3" xfId="26887"/>
    <cellStyle name="20% - Accent1 2 2 10 2 4" xfId="40451"/>
    <cellStyle name="20% - Accent1 2 2 10 3" xfId="17792"/>
    <cellStyle name="20% - Accent1 2 2 10 3 2" xfId="29408"/>
    <cellStyle name="20% - Accent1 2 2 10 3 3" xfId="45264"/>
    <cellStyle name="20% - Accent1 2 2 10 4" xfId="23600"/>
    <cellStyle name="20% - Accent1 2 2 10 5" xfId="35362"/>
    <cellStyle name="20% - Accent1 2 2 11" xfId="7247"/>
    <cellStyle name="20% - Accent1 2 2 11 2" xfId="9906"/>
    <cellStyle name="20% - Accent1 2 2 11 2 2" xfId="20896"/>
    <cellStyle name="20% - Accent1 2 2 11 2 2 2" xfId="32512"/>
    <cellStyle name="20% - Accent1 2 2 11 2 2 3" xfId="48368"/>
    <cellStyle name="20% - Accent1 2 2 11 2 3" xfId="26704"/>
    <cellStyle name="20% - Accent1 2 2 11 2 4" xfId="40194"/>
    <cellStyle name="20% - Accent1 2 2 11 3" xfId="18961"/>
    <cellStyle name="20% - Accent1 2 2 11 3 2" xfId="30577"/>
    <cellStyle name="20% - Accent1 2 2 11 3 3" xfId="46433"/>
    <cellStyle name="20% - Accent1 2 2 11 4" xfId="24769"/>
    <cellStyle name="20% - Accent1 2 2 11 5" xfId="37919"/>
    <cellStyle name="20% - Accent1 2 2 12" xfId="16440"/>
    <cellStyle name="20% - Accent1 2 2 12 2" xfId="22248"/>
    <cellStyle name="20% - Accent1 2 2 12 2 2" xfId="33864"/>
    <cellStyle name="20% - Accent1 2 2 12 2 3" xfId="49720"/>
    <cellStyle name="20% - Accent1 2 2 12 3" xfId="28056"/>
    <cellStyle name="20% - Accent1 2 2 12 4" xfId="43912"/>
    <cellStyle name="20% - Accent1 2 2 13" xfId="9104"/>
    <cellStyle name="20% - Accent1 2 2 13 2" xfId="20130"/>
    <cellStyle name="20% - Accent1 2 2 13 2 2" xfId="31746"/>
    <cellStyle name="20% - Accent1 2 2 13 2 3" xfId="47602"/>
    <cellStyle name="20% - Accent1 2 2 13 3" xfId="25938"/>
    <cellStyle name="20% - Accent1 2 2 13 4" xfId="39406"/>
    <cellStyle name="20% - Accent1 2 2 14" xfId="17609"/>
    <cellStyle name="20% - Accent1 2 2 14 2" xfId="29225"/>
    <cellStyle name="20% - Accent1 2 2 14 3" xfId="45081"/>
    <cellStyle name="20% - Accent1 2 2 15" xfId="2569"/>
    <cellStyle name="20% - Accent1 2 2 16" xfId="23417"/>
    <cellStyle name="20% - Accent1 2 2 17" xfId="35046"/>
    <cellStyle name="20% - Accent1 2 2 2" xfId="597"/>
    <cellStyle name="20% - Accent1 2 2 2 10" xfId="9141"/>
    <cellStyle name="20% - Accent1 2 2 2 10 2" xfId="20167"/>
    <cellStyle name="20% - Accent1 2 2 2 10 2 2" xfId="31783"/>
    <cellStyle name="20% - Accent1 2 2 2 10 2 3" xfId="47639"/>
    <cellStyle name="20% - Accent1 2 2 2 10 3" xfId="25975"/>
    <cellStyle name="20% - Accent1 2 2 2 10 4" xfId="39443"/>
    <cellStyle name="20% - Accent1 2 2 2 11" xfId="17683"/>
    <cellStyle name="20% - Accent1 2 2 2 11 2" xfId="29299"/>
    <cellStyle name="20% - Accent1 2 2 2 11 3" xfId="45155"/>
    <cellStyle name="20% - Accent1 2 2 2 12" xfId="2681"/>
    <cellStyle name="20% - Accent1 2 2 2 13" xfId="23491"/>
    <cellStyle name="20% - Accent1 2 2 2 14" xfId="35138"/>
    <cellStyle name="20% - Accent1 2 2 2 2" xfId="926"/>
    <cellStyle name="20% - Accent1 2 2 2 2 2" xfId="1655"/>
    <cellStyle name="20% - Accent1 2 2 2 2 2 2" xfId="8220"/>
    <cellStyle name="20% - Accent1 2 2 2 2 2 2 2" xfId="17318"/>
    <cellStyle name="20% - Accent1 2 2 2 2 2 2 2 2" xfId="23126"/>
    <cellStyle name="20% - Accent1 2 2 2 2 2 2 2 2 2" xfId="34742"/>
    <cellStyle name="20% - Accent1 2 2 2 2 2 2 2 2 3" xfId="50598"/>
    <cellStyle name="20% - Accent1 2 2 2 2 2 2 2 3" xfId="28934"/>
    <cellStyle name="20% - Accent1 2 2 2 2 2 2 2 4" xfId="44790"/>
    <cellStyle name="20% - Accent1 2 2 2 2 2 2 3" xfId="19839"/>
    <cellStyle name="20% - Accent1 2 2 2 2 2 2 3 2" xfId="31455"/>
    <cellStyle name="20% - Accent1 2 2 2 2 2 2 3 3" xfId="47311"/>
    <cellStyle name="20% - Accent1 2 2 2 2 2 2 4" xfId="25647"/>
    <cellStyle name="20% - Accent1 2 2 2 2 2 2 5" xfId="38839"/>
    <cellStyle name="20% - Accent1 2 2 2 2 2 3" xfId="11242"/>
    <cellStyle name="20% - Accent1 2 2 2 2 2 3 2" xfId="21957"/>
    <cellStyle name="20% - Accent1 2 2 2 2 2 3 2 2" xfId="33573"/>
    <cellStyle name="20% - Accent1 2 2 2 2 2 3 2 3" xfId="49429"/>
    <cellStyle name="20% - Accent1 2 2 2 2 2 3 3" xfId="27765"/>
    <cellStyle name="20% - Accent1 2 2 2 2 2 3 4" xfId="41378"/>
    <cellStyle name="20% - Accent1 2 2 2 2 2 4" xfId="18670"/>
    <cellStyle name="20% - Accent1 2 2 2 2 2 4 2" xfId="30286"/>
    <cellStyle name="20% - Accent1 2 2 2 2 2 4 3" xfId="46142"/>
    <cellStyle name="20% - Accent1 2 2 2 2 2 5" xfId="4182"/>
    <cellStyle name="20% - Accent1 2 2 2 2 2 6" xfId="24478"/>
    <cellStyle name="20% - Accent1 2 2 2 2 2 7" xfId="36364"/>
    <cellStyle name="20% - Accent1 2 2 2 2 3" xfId="7621"/>
    <cellStyle name="20% - Accent1 2 2 2 2 3 2" xfId="10610"/>
    <cellStyle name="20% - Accent1 2 2 2 2 3 2 2" xfId="21373"/>
    <cellStyle name="20% - Accent1 2 2 2 2 3 2 2 2" xfId="32989"/>
    <cellStyle name="20% - Accent1 2 2 2 2 3 2 2 3" xfId="48845"/>
    <cellStyle name="20% - Accent1 2 2 2 2 3 2 3" xfId="27181"/>
    <cellStyle name="20% - Accent1 2 2 2 2 3 2 4" xfId="40770"/>
    <cellStyle name="20% - Accent1 2 2 2 2 3 3" xfId="19255"/>
    <cellStyle name="20% - Accent1 2 2 2 2 3 3 2" xfId="30871"/>
    <cellStyle name="20% - Accent1 2 2 2 2 3 3 3" xfId="46727"/>
    <cellStyle name="20% - Accent1 2 2 2 2 3 4" xfId="25063"/>
    <cellStyle name="20% - Accent1 2 2 2 2 3 5" xfId="38247"/>
    <cellStyle name="20% - Accent1 2 2 2 2 4" xfId="16734"/>
    <cellStyle name="20% - Accent1 2 2 2 2 4 2" xfId="22542"/>
    <cellStyle name="20% - Accent1 2 2 2 2 4 2 2" xfId="34158"/>
    <cellStyle name="20% - Accent1 2 2 2 2 4 2 3" xfId="50014"/>
    <cellStyle name="20% - Accent1 2 2 2 2 4 3" xfId="28350"/>
    <cellStyle name="20% - Accent1 2 2 2 2 4 4" xfId="44206"/>
    <cellStyle name="20% - Accent1 2 2 2 2 5" xfId="9397"/>
    <cellStyle name="20% - Accent1 2 2 2 2 5 2" xfId="20423"/>
    <cellStyle name="20% - Accent1 2 2 2 2 5 2 2" xfId="32039"/>
    <cellStyle name="20% - Accent1 2 2 2 2 5 2 3" xfId="47895"/>
    <cellStyle name="20% - Accent1 2 2 2 2 5 3" xfId="26231"/>
    <cellStyle name="20% - Accent1 2 2 2 2 5 4" xfId="39699"/>
    <cellStyle name="20% - Accent1 2 2 2 2 6" xfId="18086"/>
    <cellStyle name="20% - Accent1 2 2 2 2 6 2" xfId="29702"/>
    <cellStyle name="20% - Accent1 2 2 2 2 6 3" xfId="45558"/>
    <cellStyle name="20% - Accent1 2 2 2 2 7" xfId="3462"/>
    <cellStyle name="20% - Accent1 2 2 2 2 8" xfId="23894"/>
    <cellStyle name="20% - Accent1 2 2 2 2 9" xfId="35715"/>
    <cellStyle name="20% - Accent1 2 2 2 3" xfId="1148"/>
    <cellStyle name="20% - Accent1 2 2 2 3 2" xfId="1878"/>
    <cellStyle name="20% - Accent1 2 2 2 3 2 2" xfId="8422"/>
    <cellStyle name="20% - Accent1 2 2 2 3 2 2 2" xfId="17464"/>
    <cellStyle name="20% - Accent1 2 2 2 3 2 2 2 2" xfId="23272"/>
    <cellStyle name="20% - Accent1 2 2 2 3 2 2 2 2 2" xfId="34888"/>
    <cellStyle name="20% - Accent1 2 2 2 3 2 2 2 2 3" xfId="50744"/>
    <cellStyle name="20% - Accent1 2 2 2 3 2 2 2 3" xfId="29080"/>
    <cellStyle name="20% - Accent1 2 2 2 3 2 2 2 4" xfId="44936"/>
    <cellStyle name="20% - Accent1 2 2 2 3 2 2 3" xfId="19985"/>
    <cellStyle name="20% - Accent1 2 2 2 3 2 2 3 2" xfId="31601"/>
    <cellStyle name="20% - Accent1 2 2 2 3 2 2 3 3" xfId="47457"/>
    <cellStyle name="20% - Accent1 2 2 2 3 2 2 4" xfId="25793"/>
    <cellStyle name="20% - Accent1 2 2 2 3 2 2 5" xfId="39012"/>
    <cellStyle name="20% - Accent1 2 2 2 3 2 3" xfId="11395"/>
    <cellStyle name="20% - Accent1 2 2 2 3 2 3 2" xfId="22103"/>
    <cellStyle name="20% - Accent1 2 2 2 3 2 3 2 2" xfId="33719"/>
    <cellStyle name="20% - Accent1 2 2 2 3 2 3 2 3" xfId="49575"/>
    <cellStyle name="20% - Accent1 2 2 2 3 2 3 3" xfId="27911"/>
    <cellStyle name="20% - Accent1 2 2 2 3 2 3 4" xfId="41527"/>
    <cellStyle name="20% - Accent1 2 2 2 3 2 4" xfId="18816"/>
    <cellStyle name="20% - Accent1 2 2 2 3 2 4 2" xfId="30432"/>
    <cellStyle name="20% - Accent1 2 2 2 3 2 4 3" xfId="46288"/>
    <cellStyle name="20% - Accent1 2 2 2 3 2 5" xfId="4405"/>
    <cellStyle name="20% - Accent1 2 2 2 3 2 6" xfId="24624"/>
    <cellStyle name="20% - Accent1 2 2 2 3 2 7" xfId="36543"/>
    <cellStyle name="20% - Accent1 2 2 2 3 3" xfId="7778"/>
    <cellStyle name="20% - Accent1 2 2 2 3 3 2" xfId="10783"/>
    <cellStyle name="20% - Accent1 2 2 2 3 3 2 2" xfId="21519"/>
    <cellStyle name="20% - Accent1 2 2 2 3 3 2 2 2" xfId="33135"/>
    <cellStyle name="20% - Accent1 2 2 2 3 3 2 2 3" xfId="48991"/>
    <cellStyle name="20% - Accent1 2 2 2 3 3 2 3" xfId="27327"/>
    <cellStyle name="20% - Accent1 2 2 2 3 3 2 4" xfId="40927"/>
    <cellStyle name="20% - Accent1 2 2 2 3 3 3" xfId="19401"/>
    <cellStyle name="20% - Accent1 2 2 2 3 3 3 2" xfId="31017"/>
    <cellStyle name="20% - Accent1 2 2 2 3 3 3 3" xfId="46873"/>
    <cellStyle name="20% - Accent1 2 2 2 3 3 4" xfId="25209"/>
    <cellStyle name="20% - Accent1 2 2 2 3 3 5" xfId="38398"/>
    <cellStyle name="20% - Accent1 2 2 2 3 4" xfId="16880"/>
    <cellStyle name="20% - Accent1 2 2 2 3 4 2" xfId="22688"/>
    <cellStyle name="20% - Accent1 2 2 2 3 4 2 2" xfId="34304"/>
    <cellStyle name="20% - Accent1 2 2 2 3 4 2 3" xfId="50160"/>
    <cellStyle name="20% - Accent1 2 2 2 3 4 3" xfId="28496"/>
    <cellStyle name="20% - Accent1 2 2 2 3 4 4" xfId="44352"/>
    <cellStyle name="20% - Accent1 2 2 2 3 5" xfId="9543"/>
    <cellStyle name="20% - Accent1 2 2 2 3 5 2" xfId="20569"/>
    <cellStyle name="20% - Accent1 2 2 2 3 5 2 2" xfId="32185"/>
    <cellStyle name="20% - Accent1 2 2 2 3 5 2 3" xfId="48041"/>
    <cellStyle name="20% - Accent1 2 2 2 3 5 3" xfId="26377"/>
    <cellStyle name="20% - Accent1 2 2 2 3 5 4" xfId="39845"/>
    <cellStyle name="20% - Accent1 2 2 2 3 6" xfId="18232"/>
    <cellStyle name="20% - Accent1 2 2 2 3 6 2" xfId="29848"/>
    <cellStyle name="20% - Accent1 2 2 2 3 6 3" xfId="45704"/>
    <cellStyle name="20% - Accent1 2 2 2 3 7" xfId="3675"/>
    <cellStyle name="20% - Accent1 2 2 2 3 8" xfId="24040"/>
    <cellStyle name="20% - Accent1 2 2 2 3 9" xfId="35893"/>
    <cellStyle name="20% - Accent1 2 2 2 4" xfId="1362"/>
    <cellStyle name="20% - Accent1 2 2 2 4 2" xfId="7960"/>
    <cellStyle name="20% - Accent1 2 2 2 4 2 2" xfId="10973"/>
    <cellStyle name="20% - Accent1 2 2 2 4 2 2 2" xfId="21701"/>
    <cellStyle name="20% - Accent1 2 2 2 4 2 2 2 2" xfId="33317"/>
    <cellStyle name="20% - Accent1 2 2 2 4 2 2 2 3" xfId="49173"/>
    <cellStyle name="20% - Accent1 2 2 2 4 2 2 3" xfId="27509"/>
    <cellStyle name="20% - Accent1 2 2 2 4 2 2 4" xfId="41115"/>
    <cellStyle name="20% - Accent1 2 2 2 4 2 3" xfId="19583"/>
    <cellStyle name="20% - Accent1 2 2 2 4 2 3 2" xfId="31199"/>
    <cellStyle name="20% - Accent1 2 2 2 4 2 3 3" xfId="47055"/>
    <cellStyle name="20% - Accent1 2 2 2 4 2 4" xfId="25391"/>
    <cellStyle name="20% - Accent1 2 2 2 4 2 5" xfId="38580"/>
    <cellStyle name="20% - Accent1 2 2 2 4 3" xfId="17062"/>
    <cellStyle name="20% - Accent1 2 2 2 4 3 2" xfId="22870"/>
    <cellStyle name="20% - Accent1 2 2 2 4 3 2 2" xfId="34486"/>
    <cellStyle name="20% - Accent1 2 2 2 4 3 2 3" xfId="50342"/>
    <cellStyle name="20% - Accent1 2 2 2 4 3 3" xfId="28678"/>
    <cellStyle name="20% - Accent1 2 2 2 4 3 4" xfId="44534"/>
    <cellStyle name="20% - Accent1 2 2 2 4 4" xfId="9725"/>
    <cellStyle name="20% - Accent1 2 2 2 4 4 2" xfId="20751"/>
    <cellStyle name="20% - Accent1 2 2 2 4 4 2 2" xfId="32367"/>
    <cellStyle name="20% - Accent1 2 2 2 4 4 2 3" xfId="48223"/>
    <cellStyle name="20% - Accent1 2 2 2 4 4 3" xfId="26559"/>
    <cellStyle name="20% - Accent1 2 2 2 4 4 4" xfId="40027"/>
    <cellStyle name="20% - Accent1 2 2 2 4 5" xfId="18414"/>
    <cellStyle name="20% - Accent1 2 2 2 4 5 2" xfId="30030"/>
    <cellStyle name="20% - Accent1 2 2 2 4 5 3" xfId="45886"/>
    <cellStyle name="20% - Accent1 2 2 2 4 6" xfId="3889"/>
    <cellStyle name="20% - Accent1 2 2 2 4 7" xfId="24222"/>
    <cellStyle name="20% - Accent1 2 2 2 4 8" xfId="36087"/>
    <cellStyle name="20% - Accent1 2 2 2 5" xfId="1577"/>
    <cellStyle name="20% - Accent1 2 2 2 5 2" xfId="8142"/>
    <cellStyle name="20% - Accent1 2 2 2 5 2 2" xfId="11168"/>
    <cellStyle name="20% - Accent1 2 2 2 5 2 2 2" xfId="21883"/>
    <cellStyle name="20% - Accent1 2 2 2 5 2 2 2 2" xfId="33499"/>
    <cellStyle name="20% - Accent1 2 2 2 5 2 2 2 3" xfId="49355"/>
    <cellStyle name="20% - Accent1 2 2 2 5 2 2 3" xfId="27691"/>
    <cellStyle name="20% - Accent1 2 2 2 5 2 2 4" xfId="41304"/>
    <cellStyle name="20% - Accent1 2 2 2 5 2 3" xfId="19765"/>
    <cellStyle name="20% - Accent1 2 2 2 5 2 3 2" xfId="31381"/>
    <cellStyle name="20% - Accent1 2 2 2 5 2 3 3" xfId="47237"/>
    <cellStyle name="20% - Accent1 2 2 2 5 2 4" xfId="25573"/>
    <cellStyle name="20% - Accent1 2 2 2 5 2 5" xfId="38762"/>
    <cellStyle name="20% - Accent1 2 2 2 5 3" xfId="17244"/>
    <cellStyle name="20% - Accent1 2 2 2 5 3 2" xfId="23052"/>
    <cellStyle name="20% - Accent1 2 2 2 5 3 2 2" xfId="34668"/>
    <cellStyle name="20% - Accent1 2 2 2 5 3 2 3" xfId="50524"/>
    <cellStyle name="20% - Accent1 2 2 2 5 3 3" xfId="28860"/>
    <cellStyle name="20% - Accent1 2 2 2 5 3 4" xfId="44716"/>
    <cellStyle name="20% - Accent1 2 2 2 5 4" xfId="9323"/>
    <cellStyle name="20% - Accent1 2 2 2 5 4 2" xfId="20349"/>
    <cellStyle name="20% - Accent1 2 2 2 5 4 2 2" xfId="31965"/>
    <cellStyle name="20% - Accent1 2 2 2 5 4 2 3" xfId="47821"/>
    <cellStyle name="20% - Accent1 2 2 2 5 4 3" xfId="26157"/>
    <cellStyle name="20% - Accent1 2 2 2 5 4 4" xfId="39625"/>
    <cellStyle name="20% - Accent1 2 2 2 5 5" xfId="18596"/>
    <cellStyle name="20% - Accent1 2 2 2 5 5 2" xfId="30212"/>
    <cellStyle name="20% - Accent1 2 2 2 5 5 3" xfId="46068"/>
    <cellStyle name="20% - Accent1 2 2 2 5 6" xfId="4104"/>
    <cellStyle name="20% - Accent1 2 2 2 5 7" xfId="24404"/>
    <cellStyle name="20% - Accent1 2 2 2 5 8" xfId="36287"/>
    <cellStyle name="20% - Accent1 2 2 2 6" xfId="851"/>
    <cellStyle name="20% - Accent1 2 2 2 6 2" xfId="7546"/>
    <cellStyle name="20% - Accent1 2 2 2 6 2 2" xfId="16660"/>
    <cellStyle name="20% - Accent1 2 2 2 6 2 2 2" xfId="22468"/>
    <cellStyle name="20% - Accent1 2 2 2 6 2 2 2 2" xfId="34084"/>
    <cellStyle name="20% - Accent1 2 2 2 6 2 2 2 3" xfId="49940"/>
    <cellStyle name="20% - Accent1 2 2 2 6 2 2 3" xfId="28276"/>
    <cellStyle name="20% - Accent1 2 2 2 6 2 2 4" xfId="44132"/>
    <cellStyle name="20% - Accent1 2 2 2 6 2 3" xfId="19181"/>
    <cellStyle name="20% - Accent1 2 2 2 6 2 3 2" xfId="30797"/>
    <cellStyle name="20% - Accent1 2 2 2 6 2 3 3" xfId="46653"/>
    <cellStyle name="20% - Accent1 2 2 2 6 2 4" xfId="24989"/>
    <cellStyle name="20% - Accent1 2 2 2 6 2 5" xfId="38172"/>
    <cellStyle name="20% - Accent1 2 2 2 6 3" xfId="10536"/>
    <cellStyle name="20% - Accent1 2 2 2 6 3 2" xfId="21299"/>
    <cellStyle name="20% - Accent1 2 2 2 6 3 2 2" xfId="32915"/>
    <cellStyle name="20% - Accent1 2 2 2 6 3 2 3" xfId="48771"/>
    <cellStyle name="20% - Accent1 2 2 2 6 3 3" xfId="27107"/>
    <cellStyle name="20% - Accent1 2 2 2 6 3 4" xfId="40696"/>
    <cellStyle name="20% - Accent1 2 2 2 6 4" xfId="18012"/>
    <cellStyle name="20% - Accent1 2 2 2 6 4 2" xfId="29628"/>
    <cellStyle name="20% - Accent1 2 2 2 6 4 3" xfId="45484"/>
    <cellStyle name="20% - Accent1 2 2 2 6 5" xfId="3387"/>
    <cellStyle name="20% - Accent1 2 2 2 6 6" xfId="23820"/>
    <cellStyle name="20% - Accent1 2 2 2 6 7" xfId="35640"/>
    <cellStyle name="20% - Accent1 2 2 2 7" xfId="3147"/>
    <cellStyle name="20% - Accent1 2 2 2 7 2" xfId="10376"/>
    <cellStyle name="20% - Accent1 2 2 2 7 2 2" xfId="21153"/>
    <cellStyle name="20% - Accent1 2 2 2 7 2 2 2" xfId="32769"/>
    <cellStyle name="20% - Accent1 2 2 2 7 2 2 3" xfId="48625"/>
    <cellStyle name="20% - Accent1 2 2 2 7 2 3" xfId="26961"/>
    <cellStyle name="20% - Accent1 2 2 2 7 2 4" xfId="40543"/>
    <cellStyle name="20% - Accent1 2 2 2 7 3" xfId="17866"/>
    <cellStyle name="20% - Accent1 2 2 2 7 3 2" xfId="29482"/>
    <cellStyle name="20% - Accent1 2 2 2 7 3 3" xfId="45338"/>
    <cellStyle name="20% - Accent1 2 2 2 7 4" xfId="23674"/>
    <cellStyle name="20% - Accent1 2 2 2 7 5" xfId="35454"/>
    <cellStyle name="20% - Accent1 2 2 2 8" xfId="7321"/>
    <cellStyle name="20% - Accent1 2 2 2 8 2" xfId="9991"/>
    <cellStyle name="20% - Accent1 2 2 2 8 2 2" xfId="20970"/>
    <cellStyle name="20% - Accent1 2 2 2 8 2 2 2" xfId="32586"/>
    <cellStyle name="20% - Accent1 2 2 2 8 2 2 3" xfId="48442"/>
    <cellStyle name="20% - Accent1 2 2 2 8 2 3" xfId="26778"/>
    <cellStyle name="20% - Accent1 2 2 2 8 2 4" xfId="40271"/>
    <cellStyle name="20% - Accent1 2 2 2 8 3" xfId="19035"/>
    <cellStyle name="20% - Accent1 2 2 2 8 3 2" xfId="30651"/>
    <cellStyle name="20% - Accent1 2 2 2 8 3 3" xfId="46507"/>
    <cellStyle name="20% - Accent1 2 2 2 8 4" xfId="24843"/>
    <cellStyle name="20% - Accent1 2 2 2 8 5" xfId="37993"/>
    <cellStyle name="20% - Accent1 2 2 2 9" xfId="16514"/>
    <cellStyle name="20% - Accent1 2 2 2 9 2" xfId="22322"/>
    <cellStyle name="20% - Accent1 2 2 2 9 2 2" xfId="33938"/>
    <cellStyle name="20% - Accent1 2 2 2 9 2 3" xfId="49794"/>
    <cellStyle name="20% - Accent1 2 2 2 9 3" xfId="28130"/>
    <cellStyle name="20% - Accent1 2 2 2 9 4" xfId="43986"/>
    <cellStyle name="20% - Accent1 2 2 3" xfId="655"/>
    <cellStyle name="20% - Accent1 2 2 3 10" xfId="17719"/>
    <cellStyle name="20% - Accent1 2 2 3 10 2" xfId="29335"/>
    <cellStyle name="20% - Accent1 2 2 3 10 3" xfId="45191"/>
    <cellStyle name="20% - Accent1 2 2 3 11" xfId="2739"/>
    <cellStyle name="20% - Accent1 2 2 3 12" xfId="23527"/>
    <cellStyle name="20% - Accent1 2 2 3 13" xfId="35186"/>
    <cellStyle name="20% - Accent1 2 2 3 2" xfId="1206"/>
    <cellStyle name="20% - Accent1 2 2 3 2 2" xfId="1914"/>
    <cellStyle name="20% - Accent1 2 2 3 2 2 2" xfId="8458"/>
    <cellStyle name="20% - Accent1 2 2 3 2 2 2 2" xfId="17500"/>
    <cellStyle name="20% - Accent1 2 2 3 2 2 2 2 2" xfId="23308"/>
    <cellStyle name="20% - Accent1 2 2 3 2 2 2 2 2 2" xfId="34924"/>
    <cellStyle name="20% - Accent1 2 2 3 2 2 2 2 2 3" xfId="50780"/>
    <cellStyle name="20% - Accent1 2 2 3 2 2 2 2 3" xfId="29116"/>
    <cellStyle name="20% - Accent1 2 2 3 2 2 2 2 4" xfId="44972"/>
    <cellStyle name="20% - Accent1 2 2 3 2 2 2 3" xfId="20021"/>
    <cellStyle name="20% - Accent1 2 2 3 2 2 2 3 2" xfId="31637"/>
    <cellStyle name="20% - Accent1 2 2 3 2 2 2 3 3" xfId="47493"/>
    <cellStyle name="20% - Accent1 2 2 3 2 2 2 4" xfId="25829"/>
    <cellStyle name="20% - Accent1 2 2 3 2 2 2 5" xfId="39048"/>
    <cellStyle name="20% - Accent1 2 2 3 2 2 3" xfId="11431"/>
    <cellStyle name="20% - Accent1 2 2 3 2 2 3 2" xfId="22139"/>
    <cellStyle name="20% - Accent1 2 2 3 2 2 3 2 2" xfId="33755"/>
    <cellStyle name="20% - Accent1 2 2 3 2 2 3 2 3" xfId="49611"/>
    <cellStyle name="20% - Accent1 2 2 3 2 2 3 3" xfId="27947"/>
    <cellStyle name="20% - Accent1 2 2 3 2 2 3 4" xfId="41563"/>
    <cellStyle name="20% - Accent1 2 2 3 2 2 4" xfId="18852"/>
    <cellStyle name="20% - Accent1 2 2 3 2 2 4 2" xfId="30468"/>
    <cellStyle name="20% - Accent1 2 2 3 2 2 4 3" xfId="46324"/>
    <cellStyle name="20% - Accent1 2 2 3 2 2 5" xfId="4441"/>
    <cellStyle name="20% - Accent1 2 2 3 2 2 6" xfId="24660"/>
    <cellStyle name="20% - Accent1 2 2 3 2 2 7" xfId="36579"/>
    <cellStyle name="20% - Accent1 2 2 3 2 3" xfId="7814"/>
    <cellStyle name="20% - Accent1 2 2 3 2 3 2" xfId="10825"/>
    <cellStyle name="20% - Accent1 2 2 3 2 3 2 2" xfId="21555"/>
    <cellStyle name="20% - Accent1 2 2 3 2 3 2 2 2" xfId="33171"/>
    <cellStyle name="20% - Accent1 2 2 3 2 3 2 2 3" xfId="49027"/>
    <cellStyle name="20% - Accent1 2 2 3 2 3 2 3" xfId="27363"/>
    <cellStyle name="20% - Accent1 2 2 3 2 3 2 4" xfId="40968"/>
    <cellStyle name="20% - Accent1 2 2 3 2 3 3" xfId="19437"/>
    <cellStyle name="20% - Accent1 2 2 3 2 3 3 2" xfId="31053"/>
    <cellStyle name="20% - Accent1 2 2 3 2 3 3 3" xfId="46909"/>
    <cellStyle name="20% - Accent1 2 2 3 2 3 4" xfId="25245"/>
    <cellStyle name="20% - Accent1 2 2 3 2 3 5" xfId="38434"/>
    <cellStyle name="20% - Accent1 2 2 3 2 4" xfId="16916"/>
    <cellStyle name="20% - Accent1 2 2 3 2 4 2" xfId="22724"/>
    <cellStyle name="20% - Accent1 2 2 3 2 4 2 2" xfId="34340"/>
    <cellStyle name="20% - Accent1 2 2 3 2 4 2 3" xfId="50196"/>
    <cellStyle name="20% - Accent1 2 2 3 2 4 3" xfId="28532"/>
    <cellStyle name="20% - Accent1 2 2 3 2 4 4" xfId="44388"/>
    <cellStyle name="20% - Accent1 2 2 3 2 5" xfId="9579"/>
    <cellStyle name="20% - Accent1 2 2 3 2 5 2" xfId="20605"/>
    <cellStyle name="20% - Accent1 2 2 3 2 5 2 2" xfId="32221"/>
    <cellStyle name="20% - Accent1 2 2 3 2 5 2 3" xfId="48077"/>
    <cellStyle name="20% - Accent1 2 2 3 2 5 3" xfId="26413"/>
    <cellStyle name="20% - Accent1 2 2 3 2 5 4" xfId="39881"/>
    <cellStyle name="20% - Accent1 2 2 3 2 6" xfId="18268"/>
    <cellStyle name="20% - Accent1 2 2 3 2 6 2" xfId="29884"/>
    <cellStyle name="20% - Accent1 2 2 3 2 6 3" xfId="45740"/>
    <cellStyle name="20% - Accent1 2 2 3 2 7" xfId="3733"/>
    <cellStyle name="20% - Accent1 2 2 3 2 8" xfId="24076"/>
    <cellStyle name="20% - Accent1 2 2 3 2 9" xfId="35941"/>
    <cellStyle name="20% - Accent1 2 2 3 3" xfId="1398"/>
    <cellStyle name="20% - Accent1 2 2 3 3 2" xfId="7996"/>
    <cellStyle name="20% - Accent1 2 2 3 3 2 2" xfId="11009"/>
    <cellStyle name="20% - Accent1 2 2 3 3 2 2 2" xfId="21737"/>
    <cellStyle name="20% - Accent1 2 2 3 3 2 2 2 2" xfId="33353"/>
    <cellStyle name="20% - Accent1 2 2 3 3 2 2 2 3" xfId="49209"/>
    <cellStyle name="20% - Accent1 2 2 3 3 2 2 3" xfId="27545"/>
    <cellStyle name="20% - Accent1 2 2 3 3 2 2 4" xfId="41151"/>
    <cellStyle name="20% - Accent1 2 2 3 3 2 3" xfId="19619"/>
    <cellStyle name="20% - Accent1 2 2 3 3 2 3 2" xfId="31235"/>
    <cellStyle name="20% - Accent1 2 2 3 3 2 3 3" xfId="47091"/>
    <cellStyle name="20% - Accent1 2 2 3 3 2 4" xfId="25427"/>
    <cellStyle name="20% - Accent1 2 2 3 3 2 5" xfId="38616"/>
    <cellStyle name="20% - Accent1 2 2 3 3 3" xfId="17098"/>
    <cellStyle name="20% - Accent1 2 2 3 3 3 2" xfId="22906"/>
    <cellStyle name="20% - Accent1 2 2 3 3 3 2 2" xfId="34522"/>
    <cellStyle name="20% - Accent1 2 2 3 3 3 2 3" xfId="50378"/>
    <cellStyle name="20% - Accent1 2 2 3 3 3 3" xfId="28714"/>
    <cellStyle name="20% - Accent1 2 2 3 3 3 4" xfId="44570"/>
    <cellStyle name="20% - Accent1 2 2 3 3 4" xfId="9761"/>
    <cellStyle name="20% - Accent1 2 2 3 3 4 2" xfId="20787"/>
    <cellStyle name="20% - Accent1 2 2 3 3 4 2 2" xfId="32403"/>
    <cellStyle name="20% - Accent1 2 2 3 3 4 2 3" xfId="48259"/>
    <cellStyle name="20% - Accent1 2 2 3 3 4 3" xfId="26595"/>
    <cellStyle name="20% - Accent1 2 2 3 3 4 4" xfId="40063"/>
    <cellStyle name="20% - Accent1 2 2 3 3 5" xfId="18450"/>
    <cellStyle name="20% - Accent1 2 2 3 3 5 2" xfId="30066"/>
    <cellStyle name="20% - Accent1 2 2 3 3 5 3" xfId="45922"/>
    <cellStyle name="20% - Accent1 2 2 3 3 6" xfId="3925"/>
    <cellStyle name="20% - Accent1 2 2 3 3 7" xfId="24258"/>
    <cellStyle name="20% - Accent1 2 2 3 3 8" xfId="36123"/>
    <cellStyle name="20% - Accent1 2 2 3 4" xfId="1707"/>
    <cellStyle name="20% - Accent1 2 2 3 4 2" xfId="8256"/>
    <cellStyle name="20% - Accent1 2 2 3 4 2 2" xfId="11283"/>
    <cellStyle name="20% - Accent1 2 2 3 4 2 2 2" xfId="21993"/>
    <cellStyle name="20% - Accent1 2 2 3 4 2 2 2 2" xfId="33609"/>
    <cellStyle name="20% - Accent1 2 2 3 4 2 2 2 3" xfId="49465"/>
    <cellStyle name="20% - Accent1 2 2 3 4 2 2 3" xfId="27801"/>
    <cellStyle name="20% - Accent1 2 2 3 4 2 2 4" xfId="41416"/>
    <cellStyle name="20% - Accent1 2 2 3 4 2 3" xfId="19875"/>
    <cellStyle name="20% - Accent1 2 2 3 4 2 3 2" xfId="31491"/>
    <cellStyle name="20% - Accent1 2 2 3 4 2 3 3" xfId="47347"/>
    <cellStyle name="20% - Accent1 2 2 3 4 2 4" xfId="25683"/>
    <cellStyle name="20% - Accent1 2 2 3 4 2 5" xfId="38875"/>
    <cellStyle name="20% - Accent1 2 2 3 4 3" xfId="17354"/>
    <cellStyle name="20% - Accent1 2 2 3 4 3 2" xfId="23162"/>
    <cellStyle name="20% - Accent1 2 2 3 4 3 2 2" xfId="34778"/>
    <cellStyle name="20% - Accent1 2 2 3 4 3 2 3" xfId="50634"/>
    <cellStyle name="20% - Accent1 2 2 3 4 3 3" xfId="28970"/>
    <cellStyle name="20% - Accent1 2 2 3 4 3 4" xfId="44826"/>
    <cellStyle name="20% - Accent1 2 2 3 4 4" xfId="9433"/>
    <cellStyle name="20% - Accent1 2 2 3 4 4 2" xfId="20459"/>
    <cellStyle name="20% - Accent1 2 2 3 4 4 2 2" xfId="32075"/>
    <cellStyle name="20% - Accent1 2 2 3 4 4 2 3" xfId="47931"/>
    <cellStyle name="20% - Accent1 2 2 3 4 4 3" xfId="26267"/>
    <cellStyle name="20% - Accent1 2 2 3 4 4 4" xfId="39735"/>
    <cellStyle name="20% - Accent1 2 2 3 4 5" xfId="18706"/>
    <cellStyle name="20% - Accent1 2 2 3 4 5 2" xfId="30322"/>
    <cellStyle name="20% - Accent1 2 2 3 4 5 3" xfId="46178"/>
    <cellStyle name="20% - Accent1 2 2 3 4 6" xfId="4234"/>
    <cellStyle name="20% - Accent1 2 2 3 4 7" xfId="24514"/>
    <cellStyle name="20% - Accent1 2 2 3 4 8" xfId="36406"/>
    <cellStyle name="20% - Accent1 2 2 3 5" xfId="967"/>
    <cellStyle name="20% - Accent1 2 2 3 5 2" xfId="7662"/>
    <cellStyle name="20% - Accent1 2 2 3 5 2 2" xfId="16770"/>
    <cellStyle name="20% - Accent1 2 2 3 5 2 2 2" xfId="22578"/>
    <cellStyle name="20% - Accent1 2 2 3 5 2 2 2 2" xfId="34194"/>
    <cellStyle name="20% - Accent1 2 2 3 5 2 2 2 3" xfId="50050"/>
    <cellStyle name="20% - Accent1 2 2 3 5 2 2 3" xfId="28386"/>
    <cellStyle name="20% - Accent1 2 2 3 5 2 2 4" xfId="44242"/>
    <cellStyle name="20% - Accent1 2 2 3 5 2 3" xfId="19291"/>
    <cellStyle name="20% - Accent1 2 2 3 5 2 3 2" xfId="30907"/>
    <cellStyle name="20% - Accent1 2 2 3 5 2 3 3" xfId="46763"/>
    <cellStyle name="20% - Accent1 2 2 3 5 2 4" xfId="25099"/>
    <cellStyle name="20% - Accent1 2 2 3 5 2 5" xfId="38286"/>
    <cellStyle name="20% - Accent1 2 2 3 5 3" xfId="10646"/>
    <cellStyle name="20% - Accent1 2 2 3 5 3 2" xfId="21409"/>
    <cellStyle name="20% - Accent1 2 2 3 5 3 2 2" xfId="33025"/>
    <cellStyle name="20% - Accent1 2 2 3 5 3 2 3" xfId="48881"/>
    <cellStyle name="20% - Accent1 2 2 3 5 3 3" xfId="27217"/>
    <cellStyle name="20% - Accent1 2 2 3 5 3 4" xfId="40806"/>
    <cellStyle name="20% - Accent1 2 2 3 5 4" xfId="18122"/>
    <cellStyle name="20% - Accent1 2 2 3 5 4 2" xfId="29738"/>
    <cellStyle name="20% - Accent1 2 2 3 5 4 3" xfId="45594"/>
    <cellStyle name="20% - Accent1 2 2 3 5 5" xfId="3503"/>
    <cellStyle name="20% - Accent1 2 2 3 5 6" xfId="23930"/>
    <cellStyle name="20% - Accent1 2 2 3 5 7" xfId="35754"/>
    <cellStyle name="20% - Accent1 2 2 3 6" xfId="3195"/>
    <cellStyle name="20% - Accent1 2 2 3 6 2" xfId="10423"/>
    <cellStyle name="20% - Accent1 2 2 3 6 2 2" xfId="21189"/>
    <cellStyle name="20% - Accent1 2 2 3 6 2 2 2" xfId="32805"/>
    <cellStyle name="20% - Accent1 2 2 3 6 2 2 3" xfId="48661"/>
    <cellStyle name="20% - Accent1 2 2 3 6 2 3" xfId="26997"/>
    <cellStyle name="20% - Accent1 2 2 3 6 2 4" xfId="40586"/>
    <cellStyle name="20% - Accent1 2 2 3 6 3" xfId="17902"/>
    <cellStyle name="20% - Accent1 2 2 3 6 3 2" xfId="29518"/>
    <cellStyle name="20% - Accent1 2 2 3 6 3 3" xfId="45374"/>
    <cellStyle name="20% - Accent1 2 2 3 6 4" xfId="23710"/>
    <cellStyle name="20% - Accent1 2 2 3 6 5" xfId="35497"/>
    <cellStyle name="20% - Accent1 2 2 3 7" xfId="7357"/>
    <cellStyle name="20% - Accent1 2 2 3 7 2" xfId="10032"/>
    <cellStyle name="20% - Accent1 2 2 3 7 2 2" xfId="21006"/>
    <cellStyle name="20% - Accent1 2 2 3 7 2 2 2" xfId="32622"/>
    <cellStyle name="20% - Accent1 2 2 3 7 2 2 3" xfId="48478"/>
    <cellStyle name="20% - Accent1 2 2 3 7 2 3" xfId="26814"/>
    <cellStyle name="20% - Accent1 2 2 3 7 2 4" xfId="40309"/>
    <cellStyle name="20% - Accent1 2 2 3 7 3" xfId="19071"/>
    <cellStyle name="20% - Accent1 2 2 3 7 3 2" xfId="30687"/>
    <cellStyle name="20% - Accent1 2 2 3 7 3 3" xfId="46543"/>
    <cellStyle name="20% - Accent1 2 2 3 7 4" xfId="24879"/>
    <cellStyle name="20% - Accent1 2 2 3 7 5" xfId="38029"/>
    <cellStyle name="20% - Accent1 2 2 3 8" xfId="16550"/>
    <cellStyle name="20% - Accent1 2 2 3 8 2" xfId="22358"/>
    <cellStyle name="20% - Accent1 2 2 3 8 2 2" xfId="33974"/>
    <cellStyle name="20% - Accent1 2 2 3 8 2 3" xfId="49830"/>
    <cellStyle name="20% - Accent1 2 2 3 8 3" xfId="28166"/>
    <cellStyle name="20% - Accent1 2 2 3 8 4" xfId="44022"/>
    <cellStyle name="20% - Accent1 2 2 3 9" xfId="9177"/>
    <cellStyle name="20% - Accent1 2 2 3 9 2" xfId="20203"/>
    <cellStyle name="20% - Accent1 2 2 3 9 2 2" xfId="31819"/>
    <cellStyle name="20% - Accent1 2 2 3 9 2 3" xfId="47675"/>
    <cellStyle name="20% - Accent1 2 2 3 9 3" xfId="26011"/>
    <cellStyle name="20% - Accent1 2 2 3 9 4" xfId="39479"/>
    <cellStyle name="20% - Accent1 2 2 4" xfId="696"/>
    <cellStyle name="20% - Accent1 2 2 4 10" xfId="17755"/>
    <cellStyle name="20% - Accent1 2 2 4 10 2" xfId="29371"/>
    <cellStyle name="20% - Accent1 2 2 4 10 3" xfId="45227"/>
    <cellStyle name="20% - Accent1 2 2 4 11" xfId="2780"/>
    <cellStyle name="20% - Accent1 2 2 4 12" xfId="23563"/>
    <cellStyle name="20% - Accent1 2 2 4 13" xfId="35222"/>
    <cellStyle name="20% - Accent1 2 2 4 2" xfId="1247"/>
    <cellStyle name="20% - Accent1 2 2 4 2 2" xfId="1950"/>
    <cellStyle name="20% - Accent1 2 2 4 2 2 2" xfId="8494"/>
    <cellStyle name="20% - Accent1 2 2 4 2 2 2 2" xfId="17536"/>
    <cellStyle name="20% - Accent1 2 2 4 2 2 2 2 2" xfId="23344"/>
    <cellStyle name="20% - Accent1 2 2 4 2 2 2 2 2 2" xfId="34960"/>
    <cellStyle name="20% - Accent1 2 2 4 2 2 2 2 2 3" xfId="50816"/>
    <cellStyle name="20% - Accent1 2 2 4 2 2 2 2 3" xfId="29152"/>
    <cellStyle name="20% - Accent1 2 2 4 2 2 2 2 4" xfId="45008"/>
    <cellStyle name="20% - Accent1 2 2 4 2 2 2 3" xfId="20057"/>
    <cellStyle name="20% - Accent1 2 2 4 2 2 2 3 2" xfId="31673"/>
    <cellStyle name="20% - Accent1 2 2 4 2 2 2 3 3" xfId="47529"/>
    <cellStyle name="20% - Accent1 2 2 4 2 2 2 4" xfId="25865"/>
    <cellStyle name="20% - Accent1 2 2 4 2 2 2 5" xfId="39084"/>
    <cellStyle name="20% - Accent1 2 2 4 2 2 3" xfId="11467"/>
    <cellStyle name="20% - Accent1 2 2 4 2 2 3 2" xfId="22175"/>
    <cellStyle name="20% - Accent1 2 2 4 2 2 3 2 2" xfId="33791"/>
    <cellStyle name="20% - Accent1 2 2 4 2 2 3 2 3" xfId="49647"/>
    <cellStyle name="20% - Accent1 2 2 4 2 2 3 3" xfId="27983"/>
    <cellStyle name="20% - Accent1 2 2 4 2 2 3 4" xfId="41599"/>
    <cellStyle name="20% - Accent1 2 2 4 2 2 4" xfId="18888"/>
    <cellStyle name="20% - Accent1 2 2 4 2 2 4 2" xfId="30504"/>
    <cellStyle name="20% - Accent1 2 2 4 2 2 4 3" xfId="46360"/>
    <cellStyle name="20% - Accent1 2 2 4 2 2 5" xfId="4477"/>
    <cellStyle name="20% - Accent1 2 2 4 2 2 6" xfId="24696"/>
    <cellStyle name="20% - Accent1 2 2 4 2 2 7" xfId="36615"/>
    <cellStyle name="20% - Accent1 2 2 4 2 3" xfId="7850"/>
    <cellStyle name="20% - Accent1 2 2 4 2 3 2" xfId="10862"/>
    <cellStyle name="20% - Accent1 2 2 4 2 3 2 2" xfId="21591"/>
    <cellStyle name="20% - Accent1 2 2 4 2 3 2 2 2" xfId="33207"/>
    <cellStyle name="20% - Accent1 2 2 4 2 3 2 2 3" xfId="49063"/>
    <cellStyle name="20% - Accent1 2 2 4 2 3 2 3" xfId="27399"/>
    <cellStyle name="20% - Accent1 2 2 4 2 3 2 4" xfId="41004"/>
    <cellStyle name="20% - Accent1 2 2 4 2 3 3" xfId="19473"/>
    <cellStyle name="20% - Accent1 2 2 4 2 3 3 2" xfId="31089"/>
    <cellStyle name="20% - Accent1 2 2 4 2 3 3 3" xfId="46945"/>
    <cellStyle name="20% - Accent1 2 2 4 2 3 4" xfId="25281"/>
    <cellStyle name="20% - Accent1 2 2 4 2 3 5" xfId="38470"/>
    <cellStyle name="20% - Accent1 2 2 4 2 4" xfId="16952"/>
    <cellStyle name="20% - Accent1 2 2 4 2 4 2" xfId="22760"/>
    <cellStyle name="20% - Accent1 2 2 4 2 4 2 2" xfId="34376"/>
    <cellStyle name="20% - Accent1 2 2 4 2 4 2 3" xfId="50232"/>
    <cellStyle name="20% - Accent1 2 2 4 2 4 3" xfId="28568"/>
    <cellStyle name="20% - Accent1 2 2 4 2 4 4" xfId="44424"/>
    <cellStyle name="20% - Accent1 2 2 4 2 5" xfId="9615"/>
    <cellStyle name="20% - Accent1 2 2 4 2 5 2" xfId="20641"/>
    <cellStyle name="20% - Accent1 2 2 4 2 5 2 2" xfId="32257"/>
    <cellStyle name="20% - Accent1 2 2 4 2 5 2 3" xfId="48113"/>
    <cellStyle name="20% - Accent1 2 2 4 2 5 3" xfId="26449"/>
    <cellStyle name="20% - Accent1 2 2 4 2 5 4" xfId="39917"/>
    <cellStyle name="20% - Accent1 2 2 4 2 6" xfId="18304"/>
    <cellStyle name="20% - Accent1 2 2 4 2 6 2" xfId="29920"/>
    <cellStyle name="20% - Accent1 2 2 4 2 6 3" xfId="45776"/>
    <cellStyle name="20% - Accent1 2 2 4 2 7" xfId="3774"/>
    <cellStyle name="20% - Accent1 2 2 4 2 8" xfId="24112"/>
    <cellStyle name="20% - Accent1 2 2 4 2 9" xfId="35977"/>
    <cellStyle name="20% - Accent1 2 2 4 3" xfId="1434"/>
    <cellStyle name="20% - Accent1 2 2 4 3 2" xfId="8032"/>
    <cellStyle name="20% - Accent1 2 2 4 3 2 2" xfId="11045"/>
    <cellStyle name="20% - Accent1 2 2 4 3 2 2 2" xfId="21773"/>
    <cellStyle name="20% - Accent1 2 2 4 3 2 2 2 2" xfId="33389"/>
    <cellStyle name="20% - Accent1 2 2 4 3 2 2 2 3" xfId="49245"/>
    <cellStyle name="20% - Accent1 2 2 4 3 2 2 3" xfId="27581"/>
    <cellStyle name="20% - Accent1 2 2 4 3 2 2 4" xfId="41187"/>
    <cellStyle name="20% - Accent1 2 2 4 3 2 3" xfId="19655"/>
    <cellStyle name="20% - Accent1 2 2 4 3 2 3 2" xfId="31271"/>
    <cellStyle name="20% - Accent1 2 2 4 3 2 3 3" xfId="47127"/>
    <cellStyle name="20% - Accent1 2 2 4 3 2 4" xfId="25463"/>
    <cellStyle name="20% - Accent1 2 2 4 3 2 5" xfId="38652"/>
    <cellStyle name="20% - Accent1 2 2 4 3 3" xfId="17134"/>
    <cellStyle name="20% - Accent1 2 2 4 3 3 2" xfId="22942"/>
    <cellStyle name="20% - Accent1 2 2 4 3 3 2 2" xfId="34558"/>
    <cellStyle name="20% - Accent1 2 2 4 3 3 2 3" xfId="50414"/>
    <cellStyle name="20% - Accent1 2 2 4 3 3 3" xfId="28750"/>
    <cellStyle name="20% - Accent1 2 2 4 3 3 4" xfId="44606"/>
    <cellStyle name="20% - Accent1 2 2 4 3 4" xfId="9797"/>
    <cellStyle name="20% - Accent1 2 2 4 3 4 2" xfId="20823"/>
    <cellStyle name="20% - Accent1 2 2 4 3 4 2 2" xfId="32439"/>
    <cellStyle name="20% - Accent1 2 2 4 3 4 2 3" xfId="48295"/>
    <cellStyle name="20% - Accent1 2 2 4 3 4 3" xfId="26631"/>
    <cellStyle name="20% - Accent1 2 2 4 3 4 4" xfId="40099"/>
    <cellStyle name="20% - Accent1 2 2 4 3 5" xfId="18486"/>
    <cellStyle name="20% - Accent1 2 2 4 3 5 2" xfId="30102"/>
    <cellStyle name="20% - Accent1 2 2 4 3 5 3" xfId="45958"/>
    <cellStyle name="20% - Accent1 2 2 4 3 6" xfId="3961"/>
    <cellStyle name="20% - Accent1 2 2 4 3 7" xfId="24294"/>
    <cellStyle name="20% - Accent1 2 2 4 3 8" xfId="36159"/>
    <cellStyle name="20% - Accent1 2 2 4 4" xfId="1748"/>
    <cellStyle name="20% - Accent1 2 2 4 4 2" xfId="8292"/>
    <cellStyle name="20% - Accent1 2 2 4 4 2 2" xfId="11321"/>
    <cellStyle name="20% - Accent1 2 2 4 4 2 2 2" xfId="22029"/>
    <cellStyle name="20% - Accent1 2 2 4 4 2 2 2 2" xfId="33645"/>
    <cellStyle name="20% - Accent1 2 2 4 4 2 2 2 3" xfId="49501"/>
    <cellStyle name="20% - Accent1 2 2 4 4 2 2 3" xfId="27837"/>
    <cellStyle name="20% - Accent1 2 2 4 4 2 2 4" xfId="41453"/>
    <cellStyle name="20% - Accent1 2 2 4 4 2 3" xfId="19911"/>
    <cellStyle name="20% - Accent1 2 2 4 4 2 3 2" xfId="31527"/>
    <cellStyle name="20% - Accent1 2 2 4 4 2 3 3" xfId="47383"/>
    <cellStyle name="20% - Accent1 2 2 4 4 2 4" xfId="25719"/>
    <cellStyle name="20% - Accent1 2 2 4 4 2 5" xfId="38911"/>
    <cellStyle name="20% - Accent1 2 2 4 4 3" xfId="17390"/>
    <cellStyle name="20% - Accent1 2 2 4 4 3 2" xfId="23198"/>
    <cellStyle name="20% - Accent1 2 2 4 4 3 2 2" xfId="34814"/>
    <cellStyle name="20% - Accent1 2 2 4 4 3 2 3" xfId="50670"/>
    <cellStyle name="20% - Accent1 2 2 4 4 3 3" xfId="29006"/>
    <cellStyle name="20% - Accent1 2 2 4 4 3 4" xfId="44862"/>
    <cellStyle name="20% - Accent1 2 2 4 4 4" xfId="9469"/>
    <cellStyle name="20% - Accent1 2 2 4 4 4 2" xfId="20495"/>
    <cellStyle name="20% - Accent1 2 2 4 4 4 2 2" xfId="32111"/>
    <cellStyle name="20% - Accent1 2 2 4 4 4 2 3" xfId="47967"/>
    <cellStyle name="20% - Accent1 2 2 4 4 4 3" xfId="26303"/>
    <cellStyle name="20% - Accent1 2 2 4 4 4 4" xfId="39771"/>
    <cellStyle name="20% - Accent1 2 2 4 4 5" xfId="18742"/>
    <cellStyle name="20% - Accent1 2 2 4 4 5 2" xfId="30358"/>
    <cellStyle name="20% - Accent1 2 2 4 4 5 3" xfId="46214"/>
    <cellStyle name="20% - Accent1 2 2 4 4 6" xfId="4275"/>
    <cellStyle name="20% - Accent1 2 2 4 4 7" xfId="24550"/>
    <cellStyle name="20% - Accent1 2 2 4 4 8" xfId="36442"/>
    <cellStyle name="20% - Accent1 2 2 4 5" xfId="1005"/>
    <cellStyle name="20% - Accent1 2 2 4 5 2" xfId="7700"/>
    <cellStyle name="20% - Accent1 2 2 4 5 2 2" xfId="16806"/>
    <cellStyle name="20% - Accent1 2 2 4 5 2 2 2" xfId="22614"/>
    <cellStyle name="20% - Accent1 2 2 4 5 2 2 2 2" xfId="34230"/>
    <cellStyle name="20% - Accent1 2 2 4 5 2 2 2 3" xfId="50086"/>
    <cellStyle name="20% - Accent1 2 2 4 5 2 2 3" xfId="28422"/>
    <cellStyle name="20% - Accent1 2 2 4 5 2 2 4" xfId="44278"/>
    <cellStyle name="20% - Accent1 2 2 4 5 2 3" xfId="19327"/>
    <cellStyle name="20% - Accent1 2 2 4 5 2 3 2" xfId="30943"/>
    <cellStyle name="20% - Accent1 2 2 4 5 2 3 3" xfId="46799"/>
    <cellStyle name="20% - Accent1 2 2 4 5 2 4" xfId="25135"/>
    <cellStyle name="20% - Accent1 2 2 4 5 2 5" xfId="38322"/>
    <cellStyle name="20% - Accent1 2 2 4 5 3" xfId="10682"/>
    <cellStyle name="20% - Accent1 2 2 4 5 3 2" xfId="21445"/>
    <cellStyle name="20% - Accent1 2 2 4 5 3 2 2" xfId="33061"/>
    <cellStyle name="20% - Accent1 2 2 4 5 3 2 3" xfId="48917"/>
    <cellStyle name="20% - Accent1 2 2 4 5 3 3" xfId="27253"/>
    <cellStyle name="20% - Accent1 2 2 4 5 3 4" xfId="40842"/>
    <cellStyle name="20% - Accent1 2 2 4 5 4" xfId="18158"/>
    <cellStyle name="20% - Accent1 2 2 4 5 4 2" xfId="29774"/>
    <cellStyle name="20% - Accent1 2 2 4 5 4 3" xfId="45630"/>
    <cellStyle name="20% - Accent1 2 2 4 5 5" xfId="3541"/>
    <cellStyle name="20% - Accent1 2 2 4 5 6" xfId="23966"/>
    <cellStyle name="20% - Accent1 2 2 4 5 7" xfId="35790"/>
    <cellStyle name="20% - Accent1 2 2 4 6" xfId="3234"/>
    <cellStyle name="20% - Accent1 2 2 4 6 2" xfId="10462"/>
    <cellStyle name="20% - Accent1 2 2 4 6 2 2" xfId="21225"/>
    <cellStyle name="20% - Accent1 2 2 4 6 2 2 2" xfId="32841"/>
    <cellStyle name="20% - Accent1 2 2 4 6 2 2 3" xfId="48697"/>
    <cellStyle name="20% - Accent1 2 2 4 6 2 3" xfId="27033"/>
    <cellStyle name="20% - Accent1 2 2 4 6 2 4" xfId="40622"/>
    <cellStyle name="20% - Accent1 2 2 4 6 3" xfId="17938"/>
    <cellStyle name="20% - Accent1 2 2 4 6 3 2" xfId="29554"/>
    <cellStyle name="20% - Accent1 2 2 4 6 3 3" xfId="45410"/>
    <cellStyle name="20% - Accent1 2 2 4 6 4" xfId="23746"/>
    <cellStyle name="20% - Accent1 2 2 4 6 5" xfId="35533"/>
    <cellStyle name="20% - Accent1 2 2 4 7" xfId="7393"/>
    <cellStyle name="20% - Accent1 2 2 4 7 2" xfId="10069"/>
    <cellStyle name="20% - Accent1 2 2 4 7 2 2" xfId="21042"/>
    <cellStyle name="20% - Accent1 2 2 4 7 2 2 2" xfId="32658"/>
    <cellStyle name="20% - Accent1 2 2 4 7 2 2 3" xfId="48514"/>
    <cellStyle name="20% - Accent1 2 2 4 7 2 3" xfId="26850"/>
    <cellStyle name="20% - Accent1 2 2 4 7 2 4" xfId="40345"/>
    <cellStyle name="20% - Accent1 2 2 4 7 3" xfId="19107"/>
    <cellStyle name="20% - Accent1 2 2 4 7 3 2" xfId="30723"/>
    <cellStyle name="20% - Accent1 2 2 4 7 3 3" xfId="46579"/>
    <cellStyle name="20% - Accent1 2 2 4 7 4" xfId="24915"/>
    <cellStyle name="20% - Accent1 2 2 4 7 5" xfId="38065"/>
    <cellStyle name="20% - Accent1 2 2 4 8" xfId="16586"/>
    <cellStyle name="20% - Accent1 2 2 4 8 2" xfId="22394"/>
    <cellStyle name="20% - Accent1 2 2 4 8 2 2" xfId="34010"/>
    <cellStyle name="20% - Accent1 2 2 4 8 2 3" xfId="49866"/>
    <cellStyle name="20% - Accent1 2 2 4 8 3" xfId="28202"/>
    <cellStyle name="20% - Accent1 2 2 4 8 4" xfId="44058"/>
    <cellStyle name="20% - Accent1 2 2 4 9" xfId="9213"/>
    <cellStyle name="20% - Accent1 2 2 4 9 2" xfId="20239"/>
    <cellStyle name="20% - Accent1 2 2 4 9 2 2" xfId="31855"/>
    <cellStyle name="20% - Accent1 2 2 4 9 2 3" xfId="47711"/>
    <cellStyle name="20% - Accent1 2 2 4 9 3" xfId="26047"/>
    <cellStyle name="20% - Accent1 2 2 4 9 4" xfId="39515"/>
    <cellStyle name="20% - Accent1 2 2 5" xfId="531"/>
    <cellStyle name="20% - Accent1 2 2 5 10" xfId="17646"/>
    <cellStyle name="20% - Accent1 2 2 5 10 2" xfId="29262"/>
    <cellStyle name="20% - Accent1 2 2 5 10 3" xfId="45118"/>
    <cellStyle name="20% - Accent1 2 2 5 11" xfId="2644"/>
    <cellStyle name="20% - Accent1 2 2 5 12" xfId="23454"/>
    <cellStyle name="20% - Accent1 2 2 5 13" xfId="35101"/>
    <cellStyle name="20% - Accent1 2 2 5 2" xfId="1288"/>
    <cellStyle name="20% - Accent1 2 2 5 2 2" xfId="1986"/>
    <cellStyle name="20% - Accent1 2 2 5 2 2 2" xfId="8530"/>
    <cellStyle name="20% - Accent1 2 2 5 2 2 2 2" xfId="17572"/>
    <cellStyle name="20% - Accent1 2 2 5 2 2 2 2 2" xfId="23380"/>
    <cellStyle name="20% - Accent1 2 2 5 2 2 2 2 2 2" xfId="34996"/>
    <cellStyle name="20% - Accent1 2 2 5 2 2 2 2 2 3" xfId="50852"/>
    <cellStyle name="20% - Accent1 2 2 5 2 2 2 2 3" xfId="29188"/>
    <cellStyle name="20% - Accent1 2 2 5 2 2 2 2 4" xfId="45044"/>
    <cellStyle name="20% - Accent1 2 2 5 2 2 2 3" xfId="20093"/>
    <cellStyle name="20% - Accent1 2 2 5 2 2 2 3 2" xfId="31709"/>
    <cellStyle name="20% - Accent1 2 2 5 2 2 2 3 3" xfId="47565"/>
    <cellStyle name="20% - Accent1 2 2 5 2 2 2 4" xfId="25901"/>
    <cellStyle name="20% - Accent1 2 2 5 2 2 2 5" xfId="39120"/>
    <cellStyle name="20% - Accent1 2 2 5 2 2 3" xfId="11503"/>
    <cellStyle name="20% - Accent1 2 2 5 2 2 3 2" xfId="22211"/>
    <cellStyle name="20% - Accent1 2 2 5 2 2 3 2 2" xfId="33827"/>
    <cellStyle name="20% - Accent1 2 2 5 2 2 3 2 3" xfId="49683"/>
    <cellStyle name="20% - Accent1 2 2 5 2 2 3 3" xfId="28019"/>
    <cellStyle name="20% - Accent1 2 2 5 2 2 3 4" xfId="41635"/>
    <cellStyle name="20% - Accent1 2 2 5 2 2 4" xfId="18924"/>
    <cellStyle name="20% - Accent1 2 2 5 2 2 4 2" xfId="30540"/>
    <cellStyle name="20% - Accent1 2 2 5 2 2 4 3" xfId="46396"/>
    <cellStyle name="20% - Accent1 2 2 5 2 2 5" xfId="4513"/>
    <cellStyle name="20% - Accent1 2 2 5 2 2 6" xfId="24732"/>
    <cellStyle name="20% - Accent1 2 2 5 2 2 7" xfId="36651"/>
    <cellStyle name="20% - Accent1 2 2 5 2 3" xfId="7886"/>
    <cellStyle name="20% - Accent1 2 2 5 2 3 2" xfId="10899"/>
    <cellStyle name="20% - Accent1 2 2 5 2 3 2 2" xfId="21627"/>
    <cellStyle name="20% - Accent1 2 2 5 2 3 2 2 2" xfId="33243"/>
    <cellStyle name="20% - Accent1 2 2 5 2 3 2 2 3" xfId="49099"/>
    <cellStyle name="20% - Accent1 2 2 5 2 3 2 3" xfId="27435"/>
    <cellStyle name="20% - Accent1 2 2 5 2 3 2 4" xfId="41041"/>
    <cellStyle name="20% - Accent1 2 2 5 2 3 3" xfId="19509"/>
    <cellStyle name="20% - Accent1 2 2 5 2 3 3 2" xfId="31125"/>
    <cellStyle name="20% - Accent1 2 2 5 2 3 3 3" xfId="46981"/>
    <cellStyle name="20% - Accent1 2 2 5 2 3 4" xfId="25317"/>
    <cellStyle name="20% - Accent1 2 2 5 2 3 5" xfId="38506"/>
    <cellStyle name="20% - Accent1 2 2 5 2 4" xfId="16988"/>
    <cellStyle name="20% - Accent1 2 2 5 2 4 2" xfId="22796"/>
    <cellStyle name="20% - Accent1 2 2 5 2 4 2 2" xfId="34412"/>
    <cellStyle name="20% - Accent1 2 2 5 2 4 2 3" xfId="50268"/>
    <cellStyle name="20% - Accent1 2 2 5 2 4 3" xfId="28604"/>
    <cellStyle name="20% - Accent1 2 2 5 2 4 4" xfId="44460"/>
    <cellStyle name="20% - Accent1 2 2 5 2 5" xfId="9651"/>
    <cellStyle name="20% - Accent1 2 2 5 2 5 2" xfId="20677"/>
    <cellStyle name="20% - Accent1 2 2 5 2 5 2 2" xfId="32293"/>
    <cellStyle name="20% - Accent1 2 2 5 2 5 2 3" xfId="48149"/>
    <cellStyle name="20% - Accent1 2 2 5 2 5 3" xfId="26485"/>
    <cellStyle name="20% - Accent1 2 2 5 2 5 4" xfId="39953"/>
    <cellStyle name="20% - Accent1 2 2 5 2 6" xfId="18340"/>
    <cellStyle name="20% - Accent1 2 2 5 2 6 2" xfId="29956"/>
    <cellStyle name="20% - Accent1 2 2 5 2 6 3" xfId="45812"/>
    <cellStyle name="20% - Accent1 2 2 5 2 7" xfId="3815"/>
    <cellStyle name="20% - Accent1 2 2 5 2 8" xfId="24148"/>
    <cellStyle name="20% - Accent1 2 2 5 2 9" xfId="36013"/>
    <cellStyle name="20% - Accent1 2 2 5 3" xfId="1470"/>
    <cellStyle name="20% - Accent1 2 2 5 3 2" xfId="8068"/>
    <cellStyle name="20% - Accent1 2 2 5 3 2 2" xfId="11081"/>
    <cellStyle name="20% - Accent1 2 2 5 3 2 2 2" xfId="21809"/>
    <cellStyle name="20% - Accent1 2 2 5 3 2 2 2 2" xfId="33425"/>
    <cellStyle name="20% - Accent1 2 2 5 3 2 2 2 3" xfId="49281"/>
    <cellStyle name="20% - Accent1 2 2 5 3 2 2 3" xfId="27617"/>
    <cellStyle name="20% - Accent1 2 2 5 3 2 2 4" xfId="41223"/>
    <cellStyle name="20% - Accent1 2 2 5 3 2 3" xfId="19691"/>
    <cellStyle name="20% - Accent1 2 2 5 3 2 3 2" xfId="31307"/>
    <cellStyle name="20% - Accent1 2 2 5 3 2 3 3" xfId="47163"/>
    <cellStyle name="20% - Accent1 2 2 5 3 2 4" xfId="25499"/>
    <cellStyle name="20% - Accent1 2 2 5 3 2 5" xfId="38688"/>
    <cellStyle name="20% - Accent1 2 2 5 3 3" xfId="17170"/>
    <cellStyle name="20% - Accent1 2 2 5 3 3 2" xfId="22978"/>
    <cellStyle name="20% - Accent1 2 2 5 3 3 2 2" xfId="34594"/>
    <cellStyle name="20% - Accent1 2 2 5 3 3 2 3" xfId="50450"/>
    <cellStyle name="20% - Accent1 2 2 5 3 3 3" xfId="28786"/>
    <cellStyle name="20% - Accent1 2 2 5 3 3 4" xfId="44642"/>
    <cellStyle name="20% - Accent1 2 2 5 3 4" xfId="9833"/>
    <cellStyle name="20% - Accent1 2 2 5 3 4 2" xfId="20859"/>
    <cellStyle name="20% - Accent1 2 2 5 3 4 2 2" xfId="32475"/>
    <cellStyle name="20% - Accent1 2 2 5 3 4 2 3" xfId="48331"/>
    <cellStyle name="20% - Accent1 2 2 5 3 4 3" xfId="26667"/>
    <cellStyle name="20% - Accent1 2 2 5 3 4 4" xfId="40135"/>
    <cellStyle name="20% - Accent1 2 2 5 3 5" xfId="18522"/>
    <cellStyle name="20% - Accent1 2 2 5 3 5 2" xfId="30138"/>
    <cellStyle name="20% - Accent1 2 2 5 3 5 3" xfId="45994"/>
    <cellStyle name="20% - Accent1 2 2 5 3 6" xfId="3997"/>
    <cellStyle name="20% - Accent1 2 2 5 3 7" xfId="24330"/>
    <cellStyle name="20% - Accent1 2 2 5 3 8" xfId="36195"/>
    <cellStyle name="20% - Accent1 2 2 5 4" xfId="1618"/>
    <cellStyle name="20% - Accent1 2 2 5 4 2" xfId="8183"/>
    <cellStyle name="20% - Accent1 2 2 5 4 2 2" xfId="11205"/>
    <cellStyle name="20% - Accent1 2 2 5 4 2 2 2" xfId="21920"/>
    <cellStyle name="20% - Accent1 2 2 5 4 2 2 2 2" xfId="33536"/>
    <cellStyle name="20% - Accent1 2 2 5 4 2 2 2 3" xfId="49392"/>
    <cellStyle name="20% - Accent1 2 2 5 4 2 2 3" xfId="27728"/>
    <cellStyle name="20% - Accent1 2 2 5 4 2 2 4" xfId="41341"/>
    <cellStyle name="20% - Accent1 2 2 5 4 2 3" xfId="19802"/>
    <cellStyle name="20% - Accent1 2 2 5 4 2 3 2" xfId="31418"/>
    <cellStyle name="20% - Accent1 2 2 5 4 2 3 3" xfId="47274"/>
    <cellStyle name="20% - Accent1 2 2 5 4 2 4" xfId="25610"/>
    <cellStyle name="20% - Accent1 2 2 5 4 2 5" xfId="38802"/>
    <cellStyle name="20% - Accent1 2 2 5 4 3" xfId="17281"/>
    <cellStyle name="20% - Accent1 2 2 5 4 3 2" xfId="23089"/>
    <cellStyle name="20% - Accent1 2 2 5 4 3 2 2" xfId="34705"/>
    <cellStyle name="20% - Accent1 2 2 5 4 3 2 3" xfId="50561"/>
    <cellStyle name="20% - Accent1 2 2 5 4 3 3" xfId="28897"/>
    <cellStyle name="20% - Accent1 2 2 5 4 3 4" xfId="44753"/>
    <cellStyle name="20% - Accent1 2 2 5 4 4" xfId="9360"/>
    <cellStyle name="20% - Accent1 2 2 5 4 4 2" xfId="20386"/>
    <cellStyle name="20% - Accent1 2 2 5 4 4 2 2" xfId="32002"/>
    <cellStyle name="20% - Accent1 2 2 5 4 4 2 3" xfId="47858"/>
    <cellStyle name="20% - Accent1 2 2 5 4 4 3" xfId="26194"/>
    <cellStyle name="20% - Accent1 2 2 5 4 4 4" xfId="39662"/>
    <cellStyle name="20% - Accent1 2 2 5 4 5" xfId="18633"/>
    <cellStyle name="20% - Accent1 2 2 5 4 5 2" xfId="30249"/>
    <cellStyle name="20% - Accent1 2 2 5 4 5 3" xfId="46105"/>
    <cellStyle name="20% - Accent1 2 2 5 4 6" xfId="4145"/>
    <cellStyle name="20% - Accent1 2 2 5 4 7" xfId="24441"/>
    <cellStyle name="20% - Accent1 2 2 5 4 8" xfId="36327"/>
    <cellStyle name="20% - Accent1 2 2 5 5" xfId="889"/>
    <cellStyle name="20% - Accent1 2 2 5 5 2" xfId="7584"/>
    <cellStyle name="20% - Accent1 2 2 5 5 2 2" xfId="16697"/>
    <cellStyle name="20% - Accent1 2 2 5 5 2 2 2" xfId="22505"/>
    <cellStyle name="20% - Accent1 2 2 5 5 2 2 2 2" xfId="34121"/>
    <cellStyle name="20% - Accent1 2 2 5 5 2 2 2 3" xfId="49977"/>
    <cellStyle name="20% - Accent1 2 2 5 5 2 2 3" xfId="28313"/>
    <cellStyle name="20% - Accent1 2 2 5 5 2 2 4" xfId="44169"/>
    <cellStyle name="20% - Accent1 2 2 5 5 2 3" xfId="19218"/>
    <cellStyle name="20% - Accent1 2 2 5 5 2 3 2" xfId="30834"/>
    <cellStyle name="20% - Accent1 2 2 5 5 2 3 3" xfId="46690"/>
    <cellStyle name="20% - Accent1 2 2 5 5 2 4" xfId="25026"/>
    <cellStyle name="20% - Accent1 2 2 5 5 2 5" xfId="38210"/>
    <cellStyle name="20% - Accent1 2 2 5 5 3" xfId="10573"/>
    <cellStyle name="20% - Accent1 2 2 5 5 3 2" xfId="21336"/>
    <cellStyle name="20% - Accent1 2 2 5 5 3 2 2" xfId="32952"/>
    <cellStyle name="20% - Accent1 2 2 5 5 3 2 3" xfId="48808"/>
    <cellStyle name="20% - Accent1 2 2 5 5 3 3" xfId="27144"/>
    <cellStyle name="20% - Accent1 2 2 5 5 3 4" xfId="40733"/>
    <cellStyle name="20% - Accent1 2 2 5 5 4" xfId="18049"/>
    <cellStyle name="20% - Accent1 2 2 5 5 4 2" xfId="29665"/>
    <cellStyle name="20% - Accent1 2 2 5 5 4 3" xfId="45521"/>
    <cellStyle name="20% - Accent1 2 2 5 5 5" xfId="3425"/>
    <cellStyle name="20% - Accent1 2 2 5 5 6" xfId="23857"/>
    <cellStyle name="20% - Accent1 2 2 5 5 7" xfId="35678"/>
    <cellStyle name="20% - Accent1 2 2 5 6" xfId="3091"/>
    <cellStyle name="20% - Accent1 2 2 5 6 2" xfId="10321"/>
    <cellStyle name="20% - Accent1 2 2 5 6 2 2" xfId="21116"/>
    <cellStyle name="20% - Accent1 2 2 5 6 2 2 2" xfId="32732"/>
    <cellStyle name="20% - Accent1 2 2 5 6 2 2 3" xfId="48588"/>
    <cellStyle name="20% - Accent1 2 2 5 6 2 3" xfId="26924"/>
    <cellStyle name="20% - Accent1 2 2 5 6 2 4" xfId="40496"/>
    <cellStyle name="20% - Accent1 2 2 5 6 3" xfId="17829"/>
    <cellStyle name="20% - Accent1 2 2 5 6 3 2" xfId="29445"/>
    <cellStyle name="20% - Accent1 2 2 5 6 3 3" xfId="45301"/>
    <cellStyle name="20% - Accent1 2 2 5 6 4" xfId="23637"/>
    <cellStyle name="20% - Accent1 2 2 5 6 5" xfId="35407"/>
    <cellStyle name="20% - Accent1 2 2 5 7" xfId="7284"/>
    <cellStyle name="20% - Accent1 2 2 5 7 2" xfId="9954"/>
    <cellStyle name="20% - Accent1 2 2 5 7 2 2" xfId="20933"/>
    <cellStyle name="20% - Accent1 2 2 5 7 2 2 2" xfId="32549"/>
    <cellStyle name="20% - Accent1 2 2 5 7 2 2 3" xfId="48405"/>
    <cellStyle name="20% - Accent1 2 2 5 7 2 3" xfId="26741"/>
    <cellStyle name="20% - Accent1 2 2 5 7 2 4" xfId="40234"/>
    <cellStyle name="20% - Accent1 2 2 5 7 3" xfId="18998"/>
    <cellStyle name="20% - Accent1 2 2 5 7 3 2" xfId="30614"/>
    <cellStyle name="20% - Accent1 2 2 5 7 3 3" xfId="46470"/>
    <cellStyle name="20% - Accent1 2 2 5 7 4" xfId="24806"/>
    <cellStyle name="20% - Accent1 2 2 5 7 5" xfId="37956"/>
    <cellStyle name="20% - Accent1 2 2 5 8" xfId="16477"/>
    <cellStyle name="20% - Accent1 2 2 5 8 2" xfId="22285"/>
    <cellStyle name="20% - Accent1 2 2 5 8 2 2" xfId="33901"/>
    <cellStyle name="20% - Accent1 2 2 5 8 2 3" xfId="49757"/>
    <cellStyle name="20% - Accent1 2 2 5 8 3" xfId="28093"/>
    <cellStyle name="20% - Accent1 2 2 5 8 4" xfId="43949"/>
    <cellStyle name="20% - Accent1 2 2 5 9" xfId="9249"/>
    <cellStyle name="20% - Accent1 2 2 5 9 2" xfId="20275"/>
    <cellStyle name="20% - Accent1 2 2 5 9 2 2" xfId="31891"/>
    <cellStyle name="20% - Accent1 2 2 5 9 2 3" xfId="47747"/>
    <cellStyle name="20% - Accent1 2 2 5 9 3" xfId="26083"/>
    <cellStyle name="20% - Accent1 2 2 5 9 4" xfId="39551"/>
    <cellStyle name="20% - Accent1 2 2 6" xfId="1082"/>
    <cellStyle name="20% - Accent1 2 2 6 2" xfId="1841"/>
    <cellStyle name="20% - Accent1 2 2 6 2 2" xfId="8385"/>
    <cellStyle name="20% - Accent1 2 2 6 2 2 2" xfId="17427"/>
    <cellStyle name="20% - Accent1 2 2 6 2 2 2 2" xfId="23235"/>
    <cellStyle name="20% - Accent1 2 2 6 2 2 2 2 2" xfId="34851"/>
    <cellStyle name="20% - Accent1 2 2 6 2 2 2 2 3" xfId="50707"/>
    <cellStyle name="20% - Accent1 2 2 6 2 2 2 3" xfId="29043"/>
    <cellStyle name="20% - Accent1 2 2 6 2 2 2 4" xfId="44899"/>
    <cellStyle name="20% - Accent1 2 2 6 2 2 3" xfId="19948"/>
    <cellStyle name="20% - Accent1 2 2 6 2 2 3 2" xfId="31564"/>
    <cellStyle name="20% - Accent1 2 2 6 2 2 3 3" xfId="47420"/>
    <cellStyle name="20% - Accent1 2 2 6 2 2 4" xfId="25756"/>
    <cellStyle name="20% - Accent1 2 2 6 2 2 5" xfId="38975"/>
    <cellStyle name="20% - Accent1 2 2 6 2 3" xfId="11358"/>
    <cellStyle name="20% - Accent1 2 2 6 2 3 2" xfId="22066"/>
    <cellStyle name="20% - Accent1 2 2 6 2 3 2 2" xfId="33682"/>
    <cellStyle name="20% - Accent1 2 2 6 2 3 2 3" xfId="49538"/>
    <cellStyle name="20% - Accent1 2 2 6 2 3 3" xfId="27874"/>
    <cellStyle name="20% - Accent1 2 2 6 2 3 4" xfId="41490"/>
    <cellStyle name="20% - Accent1 2 2 6 2 4" xfId="18779"/>
    <cellStyle name="20% - Accent1 2 2 6 2 4 2" xfId="30395"/>
    <cellStyle name="20% - Accent1 2 2 6 2 4 3" xfId="46251"/>
    <cellStyle name="20% - Accent1 2 2 6 2 5" xfId="4368"/>
    <cellStyle name="20% - Accent1 2 2 6 2 6" xfId="24587"/>
    <cellStyle name="20% - Accent1 2 2 6 2 7" xfId="36506"/>
    <cellStyle name="20% - Accent1 2 2 6 3" xfId="7741"/>
    <cellStyle name="20% - Accent1 2 2 6 3 2" xfId="10739"/>
    <cellStyle name="20% - Accent1 2 2 6 3 2 2" xfId="21482"/>
    <cellStyle name="20% - Accent1 2 2 6 3 2 2 2" xfId="33098"/>
    <cellStyle name="20% - Accent1 2 2 6 3 2 2 3" xfId="48954"/>
    <cellStyle name="20% - Accent1 2 2 6 3 2 3" xfId="27290"/>
    <cellStyle name="20% - Accent1 2 2 6 3 2 4" xfId="40888"/>
    <cellStyle name="20% - Accent1 2 2 6 3 3" xfId="19364"/>
    <cellStyle name="20% - Accent1 2 2 6 3 3 2" xfId="30980"/>
    <cellStyle name="20% - Accent1 2 2 6 3 3 3" xfId="46836"/>
    <cellStyle name="20% - Accent1 2 2 6 3 4" xfId="25172"/>
    <cellStyle name="20% - Accent1 2 2 6 3 5" xfId="38361"/>
    <cellStyle name="20% - Accent1 2 2 6 4" xfId="16843"/>
    <cellStyle name="20% - Accent1 2 2 6 4 2" xfId="22651"/>
    <cellStyle name="20% - Accent1 2 2 6 4 2 2" xfId="34267"/>
    <cellStyle name="20% - Accent1 2 2 6 4 2 3" xfId="50123"/>
    <cellStyle name="20% - Accent1 2 2 6 4 3" xfId="28459"/>
    <cellStyle name="20% - Accent1 2 2 6 4 4" xfId="44315"/>
    <cellStyle name="20% - Accent1 2 2 6 5" xfId="9506"/>
    <cellStyle name="20% - Accent1 2 2 6 5 2" xfId="20532"/>
    <cellStyle name="20% - Accent1 2 2 6 5 2 2" xfId="32148"/>
    <cellStyle name="20% - Accent1 2 2 6 5 2 3" xfId="48004"/>
    <cellStyle name="20% - Accent1 2 2 6 5 3" xfId="26340"/>
    <cellStyle name="20% - Accent1 2 2 6 5 4" xfId="39808"/>
    <cellStyle name="20% - Accent1 2 2 6 6" xfId="18195"/>
    <cellStyle name="20% - Accent1 2 2 6 6 2" xfId="29811"/>
    <cellStyle name="20% - Accent1 2 2 6 6 3" xfId="45667"/>
    <cellStyle name="20% - Accent1 2 2 6 7" xfId="3609"/>
    <cellStyle name="20% - Accent1 2 2 6 8" xfId="24003"/>
    <cellStyle name="20% - Accent1 2 2 6 9" xfId="35841"/>
    <cellStyle name="20% - Accent1 2 2 7" xfId="1325"/>
    <cellStyle name="20% - Accent1 2 2 7 2" xfId="7923"/>
    <cellStyle name="20% - Accent1 2 2 7 2 2" xfId="10936"/>
    <cellStyle name="20% - Accent1 2 2 7 2 2 2" xfId="21664"/>
    <cellStyle name="20% - Accent1 2 2 7 2 2 2 2" xfId="33280"/>
    <cellStyle name="20% - Accent1 2 2 7 2 2 2 3" xfId="49136"/>
    <cellStyle name="20% - Accent1 2 2 7 2 2 3" xfId="27472"/>
    <cellStyle name="20% - Accent1 2 2 7 2 2 4" xfId="41078"/>
    <cellStyle name="20% - Accent1 2 2 7 2 3" xfId="19546"/>
    <cellStyle name="20% - Accent1 2 2 7 2 3 2" xfId="31162"/>
    <cellStyle name="20% - Accent1 2 2 7 2 3 3" xfId="47018"/>
    <cellStyle name="20% - Accent1 2 2 7 2 4" xfId="25354"/>
    <cellStyle name="20% - Accent1 2 2 7 2 5" xfId="38543"/>
    <cellStyle name="20% - Accent1 2 2 7 3" xfId="17025"/>
    <cellStyle name="20% - Accent1 2 2 7 3 2" xfId="22833"/>
    <cellStyle name="20% - Accent1 2 2 7 3 2 2" xfId="34449"/>
    <cellStyle name="20% - Accent1 2 2 7 3 2 3" xfId="50305"/>
    <cellStyle name="20% - Accent1 2 2 7 3 3" xfId="28641"/>
    <cellStyle name="20% - Accent1 2 2 7 3 4" xfId="44497"/>
    <cellStyle name="20% - Accent1 2 2 7 4" xfId="9688"/>
    <cellStyle name="20% - Accent1 2 2 7 4 2" xfId="20714"/>
    <cellStyle name="20% - Accent1 2 2 7 4 2 2" xfId="32330"/>
    <cellStyle name="20% - Accent1 2 2 7 4 2 3" xfId="48186"/>
    <cellStyle name="20% - Accent1 2 2 7 4 3" xfId="26522"/>
    <cellStyle name="20% - Accent1 2 2 7 4 4" xfId="39990"/>
    <cellStyle name="20% - Accent1 2 2 7 5" xfId="18377"/>
    <cellStyle name="20% - Accent1 2 2 7 5 2" xfId="29993"/>
    <cellStyle name="20% - Accent1 2 2 7 5 3" xfId="45849"/>
    <cellStyle name="20% - Accent1 2 2 7 6" xfId="3852"/>
    <cellStyle name="20% - Accent1 2 2 7 7" xfId="24185"/>
    <cellStyle name="20% - Accent1 2 2 7 8" xfId="36050"/>
    <cellStyle name="20% - Accent1 2 2 8" xfId="1511"/>
    <cellStyle name="20% - Accent1 2 2 8 2" xfId="8105"/>
    <cellStyle name="20% - Accent1 2 2 8 2 2" xfId="11120"/>
    <cellStyle name="20% - Accent1 2 2 8 2 2 2" xfId="21846"/>
    <cellStyle name="20% - Accent1 2 2 8 2 2 2 2" xfId="33462"/>
    <cellStyle name="20% - Accent1 2 2 8 2 2 2 3" xfId="49318"/>
    <cellStyle name="20% - Accent1 2 2 8 2 2 3" xfId="27654"/>
    <cellStyle name="20% - Accent1 2 2 8 2 2 4" xfId="41261"/>
    <cellStyle name="20% - Accent1 2 2 8 2 3" xfId="19728"/>
    <cellStyle name="20% - Accent1 2 2 8 2 3 2" xfId="31344"/>
    <cellStyle name="20% - Accent1 2 2 8 2 3 3" xfId="47200"/>
    <cellStyle name="20% - Accent1 2 2 8 2 4" xfId="25536"/>
    <cellStyle name="20% - Accent1 2 2 8 2 5" xfId="38725"/>
    <cellStyle name="20% - Accent1 2 2 8 3" xfId="17207"/>
    <cellStyle name="20% - Accent1 2 2 8 3 2" xfId="23015"/>
    <cellStyle name="20% - Accent1 2 2 8 3 2 2" xfId="34631"/>
    <cellStyle name="20% - Accent1 2 2 8 3 2 3" xfId="50487"/>
    <cellStyle name="20% - Accent1 2 2 8 3 3" xfId="28823"/>
    <cellStyle name="20% - Accent1 2 2 8 3 4" xfId="44679"/>
    <cellStyle name="20% - Accent1 2 2 8 4" xfId="9286"/>
    <cellStyle name="20% - Accent1 2 2 8 4 2" xfId="20312"/>
    <cellStyle name="20% - Accent1 2 2 8 4 2 2" xfId="31928"/>
    <cellStyle name="20% - Accent1 2 2 8 4 2 3" xfId="47784"/>
    <cellStyle name="20% - Accent1 2 2 8 4 3" xfId="26120"/>
    <cellStyle name="20% - Accent1 2 2 8 4 4" xfId="39588"/>
    <cellStyle name="20% - Accent1 2 2 8 5" xfId="18559"/>
    <cellStyle name="20% - Accent1 2 2 8 5 2" xfId="30175"/>
    <cellStyle name="20% - Accent1 2 2 8 5 3" xfId="46031"/>
    <cellStyle name="20% - Accent1 2 2 8 6" xfId="4038"/>
    <cellStyle name="20% - Accent1 2 2 8 7" xfId="24367"/>
    <cellStyle name="20% - Accent1 2 2 8 8" xfId="36235"/>
    <cellStyle name="20% - Accent1 2 2 9" xfId="805"/>
    <cellStyle name="20% - Accent1 2 2 9 2" xfId="7500"/>
    <cellStyle name="20% - Accent1 2 2 9 2 2" xfId="16623"/>
    <cellStyle name="20% - Accent1 2 2 9 2 2 2" xfId="22431"/>
    <cellStyle name="20% - Accent1 2 2 9 2 2 2 2" xfId="34047"/>
    <cellStyle name="20% - Accent1 2 2 9 2 2 2 3" xfId="49903"/>
    <cellStyle name="20% - Accent1 2 2 9 2 2 3" xfId="28239"/>
    <cellStyle name="20% - Accent1 2 2 9 2 2 4" xfId="44095"/>
    <cellStyle name="20% - Accent1 2 2 9 2 3" xfId="19144"/>
    <cellStyle name="20% - Accent1 2 2 9 2 3 2" xfId="30760"/>
    <cellStyle name="20% - Accent1 2 2 9 2 3 3" xfId="46616"/>
    <cellStyle name="20% - Accent1 2 2 9 2 4" xfId="24952"/>
    <cellStyle name="20% - Accent1 2 2 9 2 5" xfId="38133"/>
    <cellStyle name="20% - Accent1 2 2 9 3" xfId="10499"/>
    <cellStyle name="20% - Accent1 2 2 9 3 2" xfId="21262"/>
    <cellStyle name="20% - Accent1 2 2 9 3 2 2" xfId="32878"/>
    <cellStyle name="20% - Accent1 2 2 9 3 2 3" xfId="48734"/>
    <cellStyle name="20% - Accent1 2 2 9 3 3" xfId="27070"/>
    <cellStyle name="20% - Accent1 2 2 9 3 4" xfId="40659"/>
    <cellStyle name="20% - Accent1 2 2 9 4" xfId="17975"/>
    <cellStyle name="20% - Accent1 2 2 9 4 2" xfId="29591"/>
    <cellStyle name="20% - Accent1 2 2 9 4 3" xfId="45447"/>
    <cellStyle name="20% - Accent1 2 2 9 5" xfId="3341"/>
    <cellStyle name="20% - Accent1 2 2 9 6" xfId="23783"/>
    <cellStyle name="20% - Accent1 2 2 9 7" xfId="35601"/>
    <cellStyle name="20% - Accent1 2 3" xfId="579"/>
    <cellStyle name="20% - Accent1 2 3 10" xfId="9123"/>
    <cellStyle name="20% - Accent1 2 3 10 2" xfId="20149"/>
    <cellStyle name="20% - Accent1 2 3 10 2 2" xfId="31765"/>
    <cellStyle name="20% - Accent1 2 3 10 2 3" xfId="47621"/>
    <cellStyle name="20% - Accent1 2 3 10 3" xfId="25957"/>
    <cellStyle name="20% - Accent1 2 3 10 4" xfId="39425"/>
    <cellStyle name="20% - Accent1 2 3 11" xfId="17665"/>
    <cellStyle name="20% - Accent1 2 3 11 2" xfId="29281"/>
    <cellStyle name="20% - Accent1 2 3 11 3" xfId="45137"/>
    <cellStyle name="20% - Accent1 2 3 12" xfId="2663"/>
    <cellStyle name="20% - Accent1 2 3 13" xfId="23473"/>
    <cellStyle name="20% - Accent1 2 3 14" xfId="35120"/>
    <cellStyle name="20% - Accent1 2 3 2" xfId="908"/>
    <cellStyle name="20% - Accent1 2 3 2 2" xfId="1637"/>
    <cellStyle name="20% - Accent1 2 3 2 2 2" xfId="8202"/>
    <cellStyle name="20% - Accent1 2 3 2 2 2 2" xfId="17300"/>
    <cellStyle name="20% - Accent1 2 3 2 2 2 2 2" xfId="23108"/>
    <cellStyle name="20% - Accent1 2 3 2 2 2 2 2 2" xfId="34724"/>
    <cellStyle name="20% - Accent1 2 3 2 2 2 2 2 3" xfId="50580"/>
    <cellStyle name="20% - Accent1 2 3 2 2 2 2 3" xfId="28916"/>
    <cellStyle name="20% - Accent1 2 3 2 2 2 2 4" xfId="44772"/>
    <cellStyle name="20% - Accent1 2 3 2 2 2 3" xfId="19821"/>
    <cellStyle name="20% - Accent1 2 3 2 2 2 3 2" xfId="31437"/>
    <cellStyle name="20% - Accent1 2 3 2 2 2 3 3" xfId="47293"/>
    <cellStyle name="20% - Accent1 2 3 2 2 2 4" xfId="25629"/>
    <cellStyle name="20% - Accent1 2 3 2 2 2 5" xfId="38821"/>
    <cellStyle name="20% - Accent1 2 3 2 2 3" xfId="11224"/>
    <cellStyle name="20% - Accent1 2 3 2 2 3 2" xfId="21939"/>
    <cellStyle name="20% - Accent1 2 3 2 2 3 2 2" xfId="33555"/>
    <cellStyle name="20% - Accent1 2 3 2 2 3 2 3" xfId="49411"/>
    <cellStyle name="20% - Accent1 2 3 2 2 3 3" xfId="27747"/>
    <cellStyle name="20% - Accent1 2 3 2 2 3 4" xfId="41360"/>
    <cellStyle name="20% - Accent1 2 3 2 2 4" xfId="18652"/>
    <cellStyle name="20% - Accent1 2 3 2 2 4 2" xfId="30268"/>
    <cellStyle name="20% - Accent1 2 3 2 2 4 3" xfId="46124"/>
    <cellStyle name="20% - Accent1 2 3 2 2 5" xfId="4164"/>
    <cellStyle name="20% - Accent1 2 3 2 2 6" xfId="24460"/>
    <cellStyle name="20% - Accent1 2 3 2 2 7" xfId="36346"/>
    <cellStyle name="20% - Accent1 2 3 2 3" xfId="7603"/>
    <cellStyle name="20% - Accent1 2 3 2 3 2" xfId="10592"/>
    <cellStyle name="20% - Accent1 2 3 2 3 2 2" xfId="21355"/>
    <cellStyle name="20% - Accent1 2 3 2 3 2 2 2" xfId="32971"/>
    <cellStyle name="20% - Accent1 2 3 2 3 2 2 3" xfId="48827"/>
    <cellStyle name="20% - Accent1 2 3 2 3 2 3" xfId="27163"/>
    <cellStyle name="20% - Accent1 2 3 2 3 2 4" xfId="40752"/>
    <cellStyle name="20% - Accent1 2 3 2 3 3" xfId="19237"/>
    <cellStyle name="20% - Accent1 2 3 2 3 3 2" xfId="30853"/>
    <cellStyle name="20% - Accent1 2 3 2 3 3 3" xfId="46709"/>
    <cellStyle name="20% - Accent1 2 3 2 3 4" xfId="25045"/>
    <cellStyle name="20% - Accent1 2 3 2 3 5" xfId="38229"/>
    <cellStyle name="20% - Accent1 2 3 2 4" xfId="16716"/>
    <cellStyle name="20% - Accent1 2 3 2 4 2" xfId="22524"/>
    <cellStyle name="20% - Accent1 2 3 2 4 2 2" xfId="34140"/>
    <cellStyle name="20% - Accent1 2 3 2 4 2 3" xfId="49996"/>
    <cellStyle name="20% - Accent1 2 3 2 4 3" xfId="28332"/>
    <cellStyle name="20% - Accent1 2 3 2 4 4" xfId="44188"/>
    <cellStyle name="20% - Accent1 2 3 2 5" xfId="9379"/>
    <cellStyle name="20% - Accent1 2 3 2 5 2" xfId="20405"/>
    <cellStyle name="20% - Accent1 2 3 2 5 2 2" xfId="32021"/>
    <cellStyle name="20% - Accent1 2 3 2 5 2 3" xfId="47877"/>
    <cellStyle name="20% - Accent1 2 3 2 5 3" xfId="26213"/>
    <cellStyle name="20% - Accent1 2 3 2 5 4" xfId="39681"/>
    <cellStyle name="20% - Accent1 2 3 2 6" xfId="18068"/>
    <cellStyle name="20% - Accent1 2 3 2 6 2" xfId="29684"/>
    <cellStyle name="20% - Accent1 2 3 2 6 3" xfId="45540"/>
    <cellStyle name="20% - Accent1 2 3 2 7" xfId="3444"/>
    <cellStyle name="20% - Accent1 2 3 2 8" xfId="23876"/>
    <cellStyle name="20% - Accent1 2 3 2 9" xfId="35697"/>
    <cellStyle name="20% - Accent1 2 3 3" xfId="1130"/>
    <cellStyle name="20% - Accent1 2 3 3 2" xfId="1860"/>
    <cellStyle name="20% - Accent1 2 3 3 2 2" xfId="8404"/>
    <cellStyle name="20% - Accent1 2 3 3 2 2 2" xfId="17446"/>
    <cellStyle name="20% - Accent1 2 3 3 2 2 2 2" xfId="23254"/>
    <cellStyle name="20% - Accent1 2 3 3 2 2 2 2 2" xfId="34870"/>
    <cellStyle name="20% - Accent1 2 3 3 2 2 2 2 3" xfId="50726"/>
    <cellStyle name="20% - Accent1 2 3 3 2 2 2 3" xfId="29062"/>
    <cellStyle name="20% - Accent1 2 3 3 2 2 2 4" xfId="44918"/>
    <cellStyle name="20% - Accent1 2 3 3 2 2 3" xfId="19967"/>
    <cellStyle name="20% - Accent1 2 3 3 2 2 3 2" xfId="31583"/>
    <cellStyle name="20% - Accent1 2 3 3 2 2 3 3" xfId="47439"/>
    <cellStyle name="20% - Accent1 2 3 3 2 2 4" xfId="25775"/>
    <cellStyle name="20% - Accent1 2 3 3 2 2 5" xfId="38994"/>
    <cellStyle name="20% - Accent1 2 3 3 2 3" xfId="11377"/>
    <cellStyle name="20% - Accent1 2 3 3 2 3 2" xfId="22085"/>
    <cellStyle name="20% - Accent1 2 3 3 2 3 2 2" xfId="33701"/>
    <cellStyle name="20% - Accent1 2 3 3 2 3 2 3" xfId="49557"/>
    <cellStyle name="20% - Accent1 2 3 3 2 3 3" xfId="27893"/>
    <cellStyle name="20% - Accent1 2 3 3 2 3 4" xfId="41509"/>
    <cellStyle name="20% - Accent1 2 3 3 2 4" xfId="18798"/>
    <cellStyle name="20% - Accent1 2 3 3 2 4 2" xfId="30414"/>
    <cellStyle name="20% - Accent1 2 3 3 2 4 3" xfId="46270"/>
    <cellStyle name="20% - Accent1 2 3 3 2 5" xfId="4387"/>
    <cellStyle name="20% - Accent1 2 3 3 2 6" xfId="24606"/>
    <cellStyle name="20% - Accent1 2 3 3 2 7" xfId="36525"/>
    <cellStyle name="20% - Accent1 2 3 3 3" xfId="7760"/>
    <cellStyle name="20% - Accent1 2 3 3 3 2" xfId="10765"/>
    <cellStyle name="20% - Accent1 2 3 3 3 2 2" xfId="21501"/>
    <cellStyle name="20% - Accent1 2 3 3 3 2 2 2" xfId="33117"/>
    <cellStyle name="20% - Accent1 2 3 3 3 2 2 3" xfId="48973"/>
    <cellStyle name="20% - Accent1 2 3 3 3 2 3" xfId="27309"/>
    <cellStyle name="20% - Accent1 2 3 3 3 2 4" xfId="40909"/>
    <cellStyle name="20% - Accent1 2 3 3 3 3" xfId="19383"/>
    <cellStyle name="20% - Accent1 2 3 3 3 3 2" xfId="30999"/>
    <cellStyle name="20% - Accent1 2 3 3 3 3 3" xfId="46855"/>
    <cellStyle name="20% - Accent1 2 3 3 3 4" xfId="25191"/>
    <cellStyle name="20% - Accent1 2 3 3 3 5" xfId="38380"/>
    <cellStyle name="20% - Accent1 2 3 3 4" xfId="16862"/>
    <cellStyle name="20% - Accent1 2 3 3 4 2" xfId="22670"/>
    <cellStyle name="20% - Accent1 2 3 3 4 2 2" xfId="34286"/>
    <cellStyle name="20% - Accent1 2 3 3 4 2 3" xfId="50142"/>
    <cellStyle name="20% - Accent1 2 3 3 4 3" xfId="28478"/>
    <cellStyle name="20% - Accent1 2 3 3 4 4" xfId="44334"/>
    <cellStyle name="20% - Accent1 2 3 3 5" xfId="9525"/>
    <cellStyle name="20% - Accent1 2 3 3 5 2" xfId="20551"/>
    <cellStyle name="20% - Accent1 2 3 3 5 2 2" xfId="32167"/>
    <cellStyle name="20% - Accent1 2 3 3 5 2 3" xfId="48023"/>
    <cellStyle name="20% - Accent1 2 3 3 5 3" xfId="26359"/>
    <cellStyle name="20% - Accent1 2 3 3 5 4" xfId="39827"/>
    <cellStyle name="20% - Accent1 2 3 3 6" xfId="18214"/>
    <cellStyle name="20% - Accent1 2 3 3 6 2" xfId="29830"/>
    <cellStyle name="20% - Accent1 2 3 3 6 3" xfId="45686"/>
    <cellStyle name="20% - Accent1 2 3 3 7" xfId="3657"/>
    <cellStyle name="20% - Accent1 2 3 3 8" xfId="24022"/>
    <cellStyle name="20% - Accent1 2 3 3 9" xfId="35875"/>
    <cellStyle name="20% - Accent1 2 3 4" xfId="1344"/>
    <cellStyle name="20% - Accent1 2 3 4 2" xfId="7942"/>
    <cellStyle name="20% - Accent1 2 3 4 2 2" xfId="10955"/>
    <cellStyle name="20% - Accent1 2 3 4 2 2 2" xfId="21683"/>
    <cellStyle name="20% - Accent1 2 3 4 2 2 2 2" xfId="33299"/>
    <cellStyle name="20% - Accent1 2 3 4 2 2 2 3" xfId="49155"/>
    <cellStyle name="20% - Accent1 2 3 4 2 2 3" xfId="27491"/>
    <cellStyle name="20% - Accent1 2 3 4 2 2 4" xfId="41097"/>
    <cellStyle name="20% - Accent1 2 3 4 2 3" xfId="19565"/>
    <cellStyle name="20% - Accent1 2 3 4 2 3 2" xfId="31181"/>
    <cellStyle name="20% - Accent1 2 3 4 2 3 3" xfId="47037"/>
    <cellStyle name="20% - Accent1 2 3 4 2 4" xfId="25373"/>
    <cellStyle name="20% - Accent1 2 3 4 2 5" xfId="38562"/>
    <cellStyle name="20% - Accent1 2 3 4 3" xfId="17044"/>
    <cellStyle name="20% - Accent1 2 3 4 3 2" xfId="22852"/>
    <cellStyle name="20% - Accent1 2 3 4 3 2 2" xfId="34468"/>
    <cellStyle name="20% - Accent1 2 3 4 3 2 3" xfId="50324"/>
    <cellStyle name="20% - Accent1 2 3 4 3 3" xfId="28660"/>
    <cellStyle name="20% - Accent1 2 3 4 3 4" xfId="44516"/>
    <cellStyle name="20% - Accent1 2 3 4 4" xfId="9707"/>
    <cellStyle name="20% - Accent1 2 3 4 4 2" xfId="20733"/>
    <cellStyle name="20% - Accent1 2 3 4 4 2 2" xfId="32349"/>
    <cellStyle name="20% - Accent1 2 3 4 4 2 3" xfId="48205"/>
    <cellStyle name="20% - Accent1 2 3 4 4 3" xfId="26541"/>
    <cellStyle name="20% - Accent1 2 3 4 4 4" xfId="40009"/>
    <cellStyle name="20% - Accent1 2 3 4 5" xfId="18396"/>
    <cellStyle name="20% - Accent1 2 3 4 5 2" xfId="30012"/>
    <cellStyle name="20% - Accent1 2 3 4 5 3" xfId="45868"/>
    <cellStyle name="20% - Accent1 2 3 4 6" xfId="3871"/>
    <cellStyle name="20% - Accent1 2 3 4 7" xfId="24204"/>
    <cellStyle name="20% - Accent1 2 3 4 8" xfId="36069"/>
    <cellStyle name="20% - Accent1 2 3 5" xfId="1559"/>
    <cellStyle name="20% - Accent1 2 3 5 2" xfId="8124"/>
    <cellStyle name="20% - Accent1 2 3 5 2 2" xfId="11150"/>
    <cellStyle name="20% - Accent1 2 3 5 2 2 2" xfId="21865"/>
    <cellStyle name="20% - Accent1 2 3 5 2 2 2 2" xfId="33481"/>
    <cellStyle name="20% - Accent1 2 3 5 2 2 2 3" xfId="49337"/>
    <cellStyle name="20% - Accent1 2 3 5 2 2 3" xfId="27673"/>
    <cellStyle name="20% - Accent1 2 3 5 2 2 4" xfId="41286"/>
    <cellStyle name="20% - Accent1 2 3 5 2 3" xfId="19747"/>
    <cellStyle name="20% - Accent1 2 3 5 2 3 2" xfId="31363"/>
    <cellStyle name="20% - Accent1 2 3 5 2 3 3" xfId="47219"/>
    <cellStyle name="20% - Accent1 2 3 5 2 4" xfId="25555"/>
    <cellStyle name="20% - Accent1 2 3 5 2 5" xfId="38744"/>
    <cellStyle name="20% - Accent1 2 3 5 3" xfId="17226"/>
    <cellStyle name="20% - Accent1 2 3 5 3 2" xfId="23034"/>
    <cellStyle name="20% - Accent1 2 3 5 3 2 2" xfId="34650"/>
    <cellStyle name="20% - Accent1 2 3 5 3 2 3" xfId="50506"/>
    <cellStyle name="20% - Accent1 2 3 5 3 3" xfId="28842"/>
    <cellStyle name="20% - Accent1 2 3 5 3 4" xfId="44698"/>
    <cellStyle name="20% - Accent1 2 3 5 4" xfId="9305"/>
    <cellStyle name="20% - Accent1 2 3 5 4 2" xfId="20331"/>
    <cellStyle name="20% - Accent1 2 3 5 4 2 2" xfId="31947"/>
    <cellStyle name="20% - Accent1 2 3 5 4 2 3" xfId="47803"/>
    <cellStyle name="20% - Accent1 2 3 5 4 3" xfId="26139"/>
    <cellStyle name="20% - Accent1 2 3 5 4 4" xfId="39607"/>
    <cellStyle name="20% - Accent1 2 3 5 5" xfId="18578"/>
    <cellStyle name="20% - Accent1 2 3 5 5 2" xfId="30194"/>
    <cellStyle name="20% - Accent1 2 3 5 5 3" xfId="46050"/>
    <cellStyle name="20% - Accent1 2 3 5 6" xfId="4086"/>
    <cellStyle name="20% - Accent1 2 3 5 7" xfId="24386"/>
    <cellStyle name="20% - Accent1 2 3 5 8" xfId="36269"/>
    <cellStyle name="20% - Accent1 2 3 6" xfId="833"/>
    <cellStyle name="20% - Accent1 2 3 6 2" xfId="7528"/>
    <cellStyle name="20% - Accent1 2 3 6 2 2" xfId="16642"/>
    <cellStyle name="20% - Accent1 2 3 6 2 2 2" xfId="22450"/>
    <cellStyle name="20% - Accent1 2 3 6 2 2 2 2" xfId="34066"/>
    <cellStyle name="20% - Accent1 2 3 6 2 2 2 3" xfId="49922"/>
    <cellStyle name="20% - Accent1 2 3 6 2 2 3" xfId="28258"/>
    <cellStyle name="20% - Accent1 2 3 6 2 2 4" xfId="44114"/>
    <cellStyle name="20% - Accent1 2 3 6 2 3" xfId="19163"/>
    <cellStyle name="20% - Accent1 2 3 6 2 3 2" xfId="30779"/>
    <cellStyle name="20% - Accent1 2 3 6 2 3 3" xfId="46635"/>
    <cellStyle name="20% - Accent1 2 3 6 2 4" xfId="24971"/>
    <cellStyle name="20% - Accent1 2 3 6 2 5" xfId="38154"/>
    <cellStyle name="20% - Accent1 2 3 6 3" xfId="10518"/>
    <cellStyle name="20% - Accent1 2 3 6 3 2" xfId="21281"/>
    <cellStyle name="20% - Accent1 2 3 6 3 2 2" xfId="32897"/>
    <cellStyle name="20% - Accent1 2 3 6 3 2 3" xfId="48753"/>
    <cellStyle name="20% - Accent1 2 3 6 3 3" xfId="27089"/>
    <cellStyle name="20% - Accent1 2 3 6 3 4" xfId="40678"/>
    <cellStyle name="20% - Accent1 2 3 6 4" xfId="17994"/>
    <cellStyle name="20% - Accent1 2 3 6 4 2" xfId="29610"/>
    <cellStyle name="20% - Accent1 2 3 6 4 3" xfId="45466"/>
    <cellStyle name="20% - Accent1 2 3 6 5" xfId="3369"/>
    <cellStyle name="20% - Accent1 2 3 6 6" xfId="23802"/>
    <cellStyle name="20% - Accent1 2 3 6 7" xfId="35622"/>
    <cellStyle name="20% - Accent1 2 3 7" xfId="3129"/>
    <cellStyle name="20% - Accent1 2 3 7 2" xfId="10358"/>
    <cellStyle name="20% - Accent1 2 3 7 2 2" xfId="21135"/>
    <cellStyle name="20% - Accent1 2 3 7 2 2 2" xfId="32751"/>
    <cellStyle name="20% - Accent1 2 3 7 2 2 3" xfId="48607"/>
    <cellStyle name="20% - Accent1 2 3 7 2 3" xfId="26943"/>
    <cellStyle name="20% - Accent1 2 3 7 2 4" xfId="40525"/>
    <cellStyle name="20% - Accent1 2 3 7 3" xfId="17848"/>
    <cellStyle name="20% - Accent1 2 3 7 3 2" xfId="29464"/>
    <cellStyle name="20% - Accent1 2 3 7 3 3" xfId="45320"/>
    <cellStyle name="20% - Accent1 2 3 7 4" xfId="23656"/>
    <cellStyle name="20% - Accent1 2 3 7 5" xfId="35436"/>
    <cellStyle name="20% - Accent1 2 3 8" xfId="7303"/>
    <cellStyle name="20% - Accent1 2 3 8 2" xfId="9973"/>
    <cellStyle name="20% - Accent1 2 3 8 2 2" xfId="20952"/>
    <cellStyle name="20% - Accent1 2 3 8 2 2 2" xfId="32568"/>
    <cellStyle name="20% - Accent1 2 3 8 2 2 3" xfId="48424"/>
    <cellStyle name="20% - Accent1 2 3 8 2 3" xfId="26760"/>
    <cellStyle name="20% - Accent1 2 3 8 2 4" xfId="40253"/>
    <cellStyle name="20% - Accent1 2 3 8 3" xfId="19017"/>
    <cellStyle name="20% - Accent1 2 3 8 3 2" xfId="30633"/>
    <cellStyle name="20% - Accent1 2 3 8 3 3" xfId="46489"/>
    <cellStyle name="20% - Accent1 2 3 8 4" xfId="24825"/>
    <cellStyle name="20% - Accent1 2 3 8 5" xfId="37975"/>
    <cellStyle name="20% - Accent1 2 3 9" xfId="16496"/>
    <cellStyle name="20% - Accent1 2 3 9 2" xfId="22304"/>
    <cellStyle name="20% - Accent1 2 3 9 2 2" xfId="33920"/>
    <cellStyle name="20% - Accent1 2 3 9 2 3" xfId="49776"/>
    <cellStyle name="20% - Accent1 2 3 9 3" xfId="28112"/>
    <cellStyle name="20% - Accent1 2 3 9 4" xfId="43968"/>
    <cellStyle name="20% - Accent1 2 4" xfId="619"/>
    <cellStyle name="20% - Accent1 2 4 10" xfId="17701"/>
    <cellStyle name="20% - Accent1 2 4 10 2" xfId="29317"/>
    <cellStyle name="20% - Accent1 2 4 10 3" xfId="45173"/>
    <cellStyle name="20% - Accent1 2 4 11" xfId="2703"/>
    <cellStyle name="20% - Accent1 2 4 12" xfId="23509"/>
    <cellStyle name="20% - Accent1 2 4 13" xfId="35160"/>
    <cellStyle name="20% - Accent1 2 4 2" xfId="1170"/>
    <cellStyle name="20% - Accent1 2 4 2 2" xfId="1896"/>
    <cellStyle name="20% - Accent1 2 4 2 2 2" xfId="8440"/>
    <cellStyle name="20% - Accent1 2 4 2 2 2 2" xfId="17482"/>
    <cellStyle name="20% - Accent1 2 4 2 2 2 2 2" xfId="23290"/>
    <cellStyle name="20% - Accent1 2 4 2 2 2 2 2 2" xfId="34906"/>
    <cellStyle name="20% - Accent1 2 4 2 2 2 2 2 3" xfId="50762"/>
    <cellStyle name="20% - Accent1 2 4 2 2 2 2 3" xfId="29098"/>
    <cellStyle name="20% - Accent1 2 4 2 2 2 2 4" xfId="44954"/>
    <cellStyle name="20% - Accent1 2 4 2 2 2 3" xfId="20003"/>
    <cellStyle name="20% - Accent1 2 4 2 2 2 3 2" xfId="31619"/>
    <cellStyle name="20% - Accent1 2 4 2 2 2 3 3" xfId="47475"/>
    <cellStyle name="20% - Accent1 2 4 2 2 2 4" xfId="25811"/>
    <cellStyle name="20% - Accent1 2 4 2 2 2 5" xfId="39030"/>
    <cellStyle name="20% - Accent1 2 4 2 2 3" xfId="11413"/>
    <cellStyle name="20% - Accent1 2 4 2 2 3 2" xfId="22121"/>
    <cellStyle name="20% - Accent1 2 4 2 2 3 2 2" xfId="33737"/>
    <cellStyle name="20% - Accent1 2 4 2 2 3 2 3" xfId="49593"/>
    <cellStyle name="20% - Accent1 2 4 2 2 3 3" xfId="27929"/>
    <cellStyle name="20% - Accent1 2 4 2 2 3 4" xfId="41545"/>
    <cellStyle name="20% - Accent1 2 4 2 2 4" xfId="18834"/>
    <cellStyle name="20% - Accent1 2 4 2 2 4 2" xfId="30450"/>
    <cellStyle name="20% - Accent1 2 4 2 2 4 3" xfId="46306"/>
    <cellStyle name="20% - Accent1 2 4 2 2 5" xfId="4423"/>
    <cellStyle name="20% - Accent1 2 4 2 2 6" xfId="24642"/>
    <cellStyle name="20% - Accent1 2 4 2 2 7" xfId="36561"/>
    <cellStyle name="20% - Accent1 2 4 2 3" xfId="7796"/>
    <cellStyle name="20% - Accent1 2 4 2 3 2" xfId="10801"/>
    <cellStyle name="20% - Accent1 2 4 2 3 2 2" xfId="21537"/>
    <cellStyle name="20% - Accent1 2 4 2 3 2 2 2" xfId="33153"/>
    <cellStyle name="20% - Accent1 2 4 2 3 2 2 3" xfId="49009"/>
    <cellStyle name="20% - Accent1 2 4 2 3 2 3" xfId="27345"/>
    <cellStyle name="20% - Accent1 2 4 2 3 2 4" xfId="40945"/>
    <cellStyle name="20% - Accent1 2 4 2 3 3" xfId="19419"/>
    <cellStyle name="20% - Accent1 2 4 2 3 3 2" xfId="31035"/>
    <cellStyle name="20% - Accent1 2 4 2 3 3 3" xfId="46891"/>
    <cellStyle name="20% - Accent1 2 4 2 3 4" xfId="25227"/>
    <cellStyle name="20% - Accent1 2 4 2 3 5" xfId="38416"/>
    <cellStyle name="20% - Accent1 2 4 2 4" xfId="16898"/>
    <cellStyle name="20% - Accent1 2 4 2 4 2" xfId="22706"/>
    <cellStyle name="20% - Accent1 2 4 2 4 2 2" xfId="34322"/>
    <cellStyle name="20% - Accent1 2 4 2 4 2 3" xfId="50178"/>
    <cellStyle name="20% - Accent1 2 4 2 4 3" xfId="28514"/>
    <cellStyle name="20% - Accent1 2 4 2 4 4" xfId="44370"/>
    <cellStyle name="20% - Accent1 2 4 2 5" xfId="9561"/>
    <cellStyle name="20% - Accent1 2 4 2 5 2" xfId="20587"/>
    <cellStyle name="20% - Accent1 2 4 2 5 2 2" xfId="32203"/>
    <cellStyle name="20% - Accent1 2 4 2 5 2 3" xfId="48059"/>
    <cellStyle name="20% - Accent1 2 4 2 5 3" xfId="26395"/>
    <cellStyle name="20% - Accent1 2 4 2 5 4" xfId="39863"/>
    <cellStyle name="20% - Accent1 2 4 2 6" xfId="18250"/>
    <cellStyle name="20% - Accent1 2 4 2 6 2" xfId="29866"/>
    <cellStyle name="20% - Accent1 2 4 2 6 3" xfId="45722"/>
    <cellStyle name="20% - Accent1 2 4 2 7" xfId="3697"/>
    <cellStyle name="20% - Accent1 2 4 2 8" xfId="24058"/>
    <cellStyle name="20% - Accent1 2 4 2 9" xfId="35915"/>
    <cellStyle name="20% - Accent1 2 4 3" xfId="1380"/>
    <cellStyle name="20% - Accent1 2 4 3 2" xfId="7978"/>
    <cellStyle name="20% - Accent1 2 4 3 2 2" xfId="10991"/>
    <cellStyle name="20% - Accent1 2 4 3 2 2 2" xfId="21719"/>
    <cellStyle name="20% - Accent1 2 4 3 2 2 2 2" xfId="33335"/>
    <cellStyle name="20% - Accent1 2 4 3 2 2 2 3" xfId="49191"/>
    <cellStyle name="20% - Accent1 2 4 3 2 2 3" xfId="27527"/>
    <cellStyle name="20% - Accent1 2 4 3 2 2 4" xfId="41133"/>
    <cellStyle name="20% - Accent1 2 4 3 2 3" xfId="19601"/>
    <cellStyle name="20% - Accent1 2 4 3 2 3 2" xfId="31217"/>
    <cellStyle name="20% - Accent1 2 4 3 2 3 3" xfId="47073"/>
    <cellStyle name="20% - Accent1 2 4 3 2 4" xfId="25409"/>
    <cellStyle name="20% - Accent1 2 4 3 2 5" xfId="38598"/>
    <cellStyle name="20% - Accent1 2 4 3 3" xfId="17080"/>
    <cellStyle name="20% - Accent1 2 4 3 3 2" xfId="22888"/>
    <cellStyle name="20% - Accent1 2 4 3 3 2 2" xfId="34504"/>
    <cellStyle name="20% - Accent1 2 4 3 3 2 3" xfId="50360"/>
    <cellStyle name="20% - Accent1 2 4 3 3 3" xfId="28696"/>
    <cellStyle name="20% - Accent1 2 4 3 3 4" xfId="44552"/>
    <cellStyle name="20% - Accent1 2 4 3 4" xfId="9743"/>
    <cellStyle name="20% - Accent1 2 4 3 4 2" xfId="20769"/>
    <cellStyle name="20% - Accent1 2 4 3 4 2 2" xfId="32385"/>
    <cellStyle name="20% - Accent1 2 4 3 4 2 3" xfId="48241"/>
    <cellStyle name="20% - Accent1 2 4 3 4 3" xfId="26577"/>
    <cellStyle name="20% - Accent1 2 4 3 4 4" xfId="40045"/>
    <cellStyle name="20% - Accent1 2 4 3 5" xfId="18432"/>
    <cellStyle name="20% - Accent1 2 4 3 5 2" xfId="30048"/>
    <cellStyle name="20% - Accent1 2 4 3 5 3" xfId="45904"/>
    <cellStyle name="20% - Accent1 2 4 3 6" xfId="3907"/>
    <cellStyle name="20% - Accent1 2 4 3 7" xfId="24240"/>
    <cellStyle name="20% - Accent1 2 4 3 8" xfId="36105"/>
    <cellStyle name="20% - Accent1 2 4 4" xfId="1675"/>
    <cellStyle name="20% - Accent1 2 4 4 2" xfId="8238"/>
    <cellStyle name="20% - Accent1 2 4 4 2 2" xfId="11260"/>
    <cellStyle name="20% - Accent1 2 4 4 2 2 2" xfId="21975"/>
    <cellStyle name="20% - Accent1 2 4 4 2 2 2 2" xfId="33591"/>
    <cellStyle name="20% - Accent1 2 4 4 2 2 2 3" xfId="49447"/>
    <cellStyle name="20% - Accent1 2 4 4 2 2 3" xfId="27783"/>
    <cellStyle name="20% - Accent1 2 4 4 2 2 4" xfId="41396"/>
    <cellStyle name="20% - Accent1 2 4 4 2 3" xfId="19857"/>
    <cellStyle name="20% - Accent1 2 4 4 2 3 2" xfId="31473"/>
    <cellStyle name="20% - Accent1 2 4 4 2 3 3" xfId="47329"/>
    <cellStyle name="20% - Accent1 2 4 4 2 4" xfId="25665"/>
    <cellStyle name="20% - Accent1 2 4 4 2 5" xfId="38857"/>
    <cellStyle name="20% - Accent1 2 4 4 3" xfId="17336"/>
    <cellStyle name="20% - Accent1 2 4 4 3 2" xfId="23144"/>
    <cellStyle name="20% - Accent1 2 4 4 3 2 2" xfId="34760"/>
    <cellStyle name="20% - Accent1 2 4 4 3 2 3" xfId="50616"/>
    <cellStyle name="20% - Accent1 2 4 4 3 3" xfId="28952"/>
    <cellStyle name="20% - Accent1 2 4 4 3 4" xfId="44808"/>
    <cellStyle name="20% - Accent1 2 4 4 4" xfId="9415"/>
    <cellStyle name="20% - Accent1 2 4 4 4 2" xfId="20441"/>
    <cellStyle name="20% - Accent1 2 4 4 4 2 2" xfId="32057"/>
    <cellStyle name="20% - Accent1 2 4 4 4 2 3" xfId="47913"/>
    <cellStyle name="20% - Accent1 2 4 4 4 3" xfId="26249"/>
    <cellStyle name="20% - Accent1 2 4 4 4 4" xfId="39717"/>
    <cellStyle name="20% - Accent1 2 4 4 5" xfId="18688"/>
    <cellStyle name="20% - Accent1 2 4 4 5 2" xfId="30304"/>
    <cellStyle name="20% - Accent1 2 4 4 5 3" xfId="46160"/>
    <cellStyle name="20% - Accent1 2 4 4 6" xfId="4202"/>
    <cellStyle name="20% - Accent1 2 4 4 7" xfId="24496"/>
    <cellStyle name="20% - Accent1 2 4 4 8" xfId="36384"/>
    <cellStyle name="20% - Accent1 2 4 5" xfId="945"/>
    <cellStyle name="20% - Accent1 2 4 5 2" xfId="7640"/>
    <cellStyle name="20% - Accent1 2 4 5 2 2" xfId="16752"/>
    <cellStyle name="20% - Accent1 2 4 5 2 2 2" xfId="22560"/>
    <cellStyle name="20% - Accent1 2 4 5 2 2 2 2" xfId="34176"/>
    <cellStyle name="20% - Accent1 2 4 5 2 2 2 3" xfId="50032"/>
    <cellStyle name="20% - Accent1 2 4 5 2 2 3" xfId="28368"/>
    <cellStyle name="20% - Accent1 2 4 5 2 2 4" xfId="44224"/>
    <cellStyle name="20% - Accent1 2 4 5 2 3" xfId="19273"/>
    <cellStyle name="20% - Accent1 2 4 5 2 3 2" xfId="30889"/>
    <cellStyle name="20% - Accent1 2 4 5 2 3 3" xfId="46745"/>
    <cellStyle name="20% - Accent1 2 4 5 2 4" xfId="25081"/>
    <cellStyle name="20% - Accent1 2 4 5 2 5" xfId="38266"/>
    <cellStyle name="20% - Accent1 2 4 5 3" xfId="10628"/>
    <cellStyle name="20% - Accent1 2 4 5 3 2" xfId="21391"/>
    <cellStyle name="20% - Accent1 2 4 5 3 2 2" xfId="33007"/>
    <cellStyle name="20% - Accent1 2 4 5 3 2 3" xfId="48863"/>
    <cellStyle name="20% - Accent1 2 4 5 3 3" xfId="27199"/>
    <cellStyle name="20% - Accent1 2 4 5 3 4" xfId="40788"/>
    <cellStyle name="20% - Accent1 2 4 5 4" xfId="18104"/>
    <cellStyle name="20% - Accent1 2 4 5 4 2" xfId="29720"/>
    <cellStyle name="20% - Accent1 2 4 5 4 3" xfId="45576"/>
    <cellStyle name="20% - Accent1 2 4 5 5" xfId="3481"/>
    <cellStyle name="20% - Accent1 2 4 5 6" xfId="23912"/>
    <cellStyle name="20% - Accent1 2 4 5 7" xfId="35734"/>
    <cellStyle name="20% - Accent1 2 4 6" xfId="3168"/>
    <cellStyle name="20% - Accent1 2 4 6 2" xfId="10397"/>
    <cellStyle name="20% - Accent1 2 4 6 2 2" xfId="21171"/>
    <cellStyle name="20% - Accent1 2 4 6 2 2 2" xfId="32787"/>
    <cellStyle name="20% - Accent1 2 4 6 2 2 3" xfId="48643"/>
    <cellStyle name="20% - Accent1 2 4 6 2 3" xfId="26979"/>
    <cellStyle name="20% - Accent1 2 4 6 2 4" xfId="40563"/>
    <cellStyle name="20% - Accent1 2 4 6 3" xfId="17884"/>
    <cellStyle name="20% - Accent1 2 4 6 3 2" xfId="29500"/>
    <cellStyle name="20% - Accent1 2 4 6 3 3" xfId="45356"/>
    <cellStyle name="20% - Accent1 2 4 6 4" xfId="23692"/>
    <cellStyle name="20% - Accent1 2 4 6 5" xfId="35474"/>
    <cellStyle name="20% - Accent1 2 4 7" xfId="7339"/>
    <cellStyle name="20% - Accent1 2 4 7 2" xfId="10009"/>
    <cellStyle name="20% - Accent1 2 4 7 2 2" xfId="20988"/>
    <cellStyle name="20% - Accent1 2 4 7 2 2 2" xfId="32604"/>
    <cellStyle name="20% - Accent1 2 4 7 2 2 3" xfId="48460"/>
    <cellStyle name="20% - Accent1 2 4 7 2 3" xfId="26796"/>
    <cellStyle name="20% - Accent1 2 4 7 2 4" xfId="40289"/>
    <cellStyle name="20% - Accent1 2 4 7 3" xfId="19053"/>
    <cellStyle name="20% - Accent1 2 4 7 3 2" xfId="30669"/>
    <cellStyle name="20% - Accent1 2 4 7 3 3" xfId="46525"/>
    <cellStyle name="20% - Accent1 2 4 7 4" xfId="24861"/>
    <cellStyle name="20% - Accent1 2 4 7 5" xfId="38011"/>
    <cellStyle name="20% - Accent1 2 4 8" xfId="16532"/>
    <cellStyle name="20% - Accent1 2 4 8 2" xfId="22340"/>
    <cellStyle name="20% - Accent1 2 4 8 2 2" xfId="33956"/>
    <cellStyle name="20% - Accent1 2 4 8 2 3" xfId="49812"/>
    <cellStyle name="20% - Accent1 2 4 8 3" xfId="28148"/>
    <cellStyle name="20% - Accent1 2 4 8 4" xfId="44004"/>
    <cellStyle name="20% - Accent1 2 4 9" xfId="9159"/>
    <cellStyle name="20% - Accent1 2 4 9 2" xfId="20185"/>
    <cellStyle name="20% - Accent1 2 4 9 2 2" xfId="31801"/>
    <cellStyle name="20% - Accent1 2 4 9 2 3" xfId="47657"/>
    <cellStyle name="20% - Accent1 2 4 9 3" xfId="25993"/>
    <cellStyle name="20% - Accent1 2 4 9 4" xfId="39461"/>
    <cellStyle name="20% - Accent1 2 5" xfId="673"/>
    <cellStyle name="20% - Accent1 2 5 10" xfId="17737"/>
    <cellStyle name="20% - Accent1 2 5 10 2" xfId="29353"/>
    <cellStyle name="20% - Accent1 2 5 10 3" xfId="45209"/>
    <cellStyle name="20% - Accent1 2 5 11" xfId="2757"/>
    <cellStyle name="20% - Accent1 2 5 12" xfId="23545"/>
    <cellStyle name="20% - Accent1 2 5 13" xfId="35204"/>
    <cellStyle name="20% - Accent1 2 5 2" xfId="1224"/>
    <cellStyle name="20% - Accent1 2 5 2 2" xfId="1932"/>
    <cellStyle name="20% - Accent1 2 5 2 2 2" xfId="8476"/>
    <cellStyle name="20% - Accent1 2 5 2 2 2 2" xfId="17518"/>
    <cellStyle name="20% - Accent1 2 5 2 2 2 2 2" xfId="23326"/>
    <cellStyle name="20% - Accent1 2 5 2 2 2 2 2 2" xfId="34942"/>
    <cellStyle name="20% - Accent1 2 5 2 2 2 2 2 3" xfId="50798"/>
    <cellStyle name="20% - Accent1 2 5 2 2 2 2 3" xfId="29134"/>
    <cellStyle name="20% - Accent1 2 5 2 2 2 2 4" xfId="44990"/>
    <cellStyle name="20% - Accent1 2 5 2 2 2 3" xfId="20039"/>
    <cellStyle name="20% - Accent1 2 5 2 2 2 3 2" xfId="31655"/>
    <cellStyle name="20% - Accent1 2 5 2 2 2 3 3" xfId="47511"/>
    <cellStyle name="20% - Accent1 2 5 2 2 2 4" xfId="25847"/>
    <cellStyle name="20% - Accent1 2 5 2 2 2 5" xfId="39066"/>
    <cellStyle name="20% - Accent1 2 5 2 2 3" xfId="11449"/>
    <cellStyle name="20% - Accent1 2 5 2 2 3 2" xfId="22157"/>
    <cellStyle name="20% - Accent1 2 5 2 2 3 2 2" xfId="33773"/>
    <cellStyle name="20% - Accent1 2 5 2 2 3 2 3" xfId="49629"/>
    <cellStyle name="20% - Accent1 2 5 2 2 3 3" xfId="27965"/>
    <cellStyle name="20% - Accent1 2 5 2 2 3 4" xfId="41581"/>
    <cellStyle name="20% - Accent1 2 5 2 2 4" xfId="18870"/>
    <cellStyle name="20% - Accent1 2 5 2 2 4 2" xfId="30486"/>
    <cellStyle name="20% - Accent1 2 5 2 2 4 3" xfId="46342"/>
    <cellStyle name="20% - Accent1 2 5 2 2 5" xfId="4459"/>
    <cellStyle name="20% - Accent1 2 5 2 2 6" xfId="24678"/>
    <cellStyle name="20% - Accent1 2 5 2 2 7" xfId="36597"/>
    <cellStyle name="20% - Accent1 2 5 2 3" xfId="7832"/>
    <cellStyle name="20% - Accent1 2 5 2 3 2" xfId="10843"/>
    <cellStyle name="20% - Accent1 2 5 2 3 2 2" xfId="21573"/>
    <cellStyle name="20% - Accent1 2 5 2 3 2 2 2" xfId="33189"/>
    <cellStyle name="20% - Accent1 2 5 2 3 2 2 3" xfId="49045"/>
    <cellStyle name="20% - Accent1 2 5 2 3 2 3" xfId="27381"/>
    <cellStyle name="20% - Accent1 2 5 2 3 2 4" xfId="40986"/>
    <cellStyle name="20% - Accent1 2 5 2 3 3" xfId="19455"/>
    <cellStyle name="20% - Accent1 2 5 2 3 3 2" xfId="31071"/>
    <cellStyle name="20% - Accent1 2 5 2 3 3 3" xfId="46927"/>
    <cellStyle name="20% - Accent1 2 5 2 3 4" xfId="25263"/>
    <cellStyle name="20% - Accent1 2 5 2 3 5" xfId="38452"/>
    <cellStyle name="20% - Accent1 2 5 2 4" xfId="16934"/>
    <cellStyle name="20% - Accent1 2 5 2 4 2" xfId="22742"/>
    <cellStyle name="20% - Accent1 2 5 2 4 2 2" xfId="34358"/>
    <cellStyle name="20% - Accent1 2 5 2 4 2 3" xfId="50214"/>
    <cellStyle name="20% - Accent1 2 5 2 4 3" xfId="28550"/>
    <cellStyle name="20% - Accent1 2 5 2 4 4" xfId="44406"/>
    <cellStyle name="20% - Accent1 2 5 2 5" xfId="9597"/>
    <cellStyle name="20% - Accent1 2 5 2 5 2" xfId="20623"/>
    <cellStyle name="20% - Accent1 2 5 2 5 2 2" xfId="32239"/>
    <cellStyle name="20% - Accent1 2 5 2 5 2 3" xfId="48095"/>
    <cellStyle name="20% - Accent1 2 5 2 5 3" xfId="26431"/>
    <cellStyle name="20% - Accent1 2 5 2 5 4" xfId="39899"/>
    <cellStyle name="20% - Accent1 2 5 2 6" xfId="18286"/>
    <cellStyle name="20% - Accent1 2 5 2 6 2" xfId="29902"/>
    <cellStyle name="20% - Accent1 2 5 2 6 3" xfId="45758"/>
    <cellStyle name="20% - Accent1 2 5 2 7" xfId="3751"/>
    <cellStyle name="20% - Accent1 2 5 2 8" xfId="24094"/>
    <cellStyle name="20% - Accent1 2 5 2 9" xfId="35959"/>
    <cellStyle name="20% - Accent1 2 5 3" xfId="1416"/>
    <cellStyle name="20% - Accent1 2 5 3 2" xfId="8014"/>
    <cellStyle name="20% - Accent1 2 5 3 2 2" xfId="11027"/>
    <cellStyle name="20% - Accent1 2 5 3 2 2 2" xfId="21755"/>
    <cellStyle name="20% - Accent1 2 5 3 2 2 2 2" xfId="33371"/>
    <cellStyle name="20% - Accent1 2 5 3 2 2 2 3" xfId="49227"/>
    <cellStyle name="20% - Accent1 2 5 3 2 2 3" xfId="27563"/>
    <cellStyle name="20% - Accent1 2 5 3 2 2 4" xfId="41169"/>
    <cellStyle name="20% - Accent1 2 5 3 2 3" xfId="19637"/>
    <cellStyle name="20% - Accent1 2 5 3 2 3 2" xfId="31253"/>
    <cellStyle name="20% - Accent1 2 5 3 2 3 3" xfId="47109"/>
    <cellStyle name="20% - Accent1 2 5 3 2 4" xfId="25445"/>
    <cellStyle name="20% - Accent1 2 5 3 2 5" xfId="38634"/>
    <cellStyle name="20% - Accent1 2 5 3 3" xfId="17116"/>
    <cellStyle name="20% - Accent1 2 5 3 3 2" xfId="22924"/>
    <cellStyle name="20% - Accent1 2 5 3 3 2 2" xfId="34540"/>
    <cellStyle name="20% - Accent1 2 5 3 3 2 3" xfId="50396"/>
    <cellStyle name="20% - Accent1 2 5 3 3 3" xfId="28732"/>
    <cellStyle name="20% - Accent1 2 5 3 3 4" xfId="44588"/>
    <cellStyle name="20% - Accent1 2 5 3 4" xfId="9779"/>
    <cellStyle name="20% - Accent1 2 5 3 4 2" xfId="20805"/>
    <cellStyle name="20% - Accent1 2 5 3 4 2 2" xfId="32421"/>
    <cellStyle name="20% - Accent1 2 5 3 4 2 3" xfId="48277"/>
    <cellStyle name="20% - Accent1 2 5 3 4 3" xfId="26613"/>
    <cellStyle name="20% - Accent1 2 5 3 4 4" xfId="40081"/>
    <cellStyle name="20% - Accent1 2 5 3 5" xfId="18468"/>
    <cellStyle name="20% - Accent1 2 5 3 5 2" xfId="30084"/>
    <cellStyle name="20% - Accent1 2 5 3 5 3" xfId="45940"/>
    <cellStyle name="20% - Accent1 2 5 3 6" xfId="3943"/>
    <cellStyle name="20% - Accent1 2 5 3 7" xfId="24276"/>
    <cellStyle name="20% - Accent1 2 5 3 8" xfId="36141"/>
    <cellStyle name="20% - Accent1 2 5 4" xfId="1725"/>
    <cellStyle name="20% - Accent1 2 5 4 2" xfId="8274"/>
    <cellStyle name="20% - Accent1 2 5 4 2 2" xfId="11301"/>
    <cellStyle name="20% - Accent1 2 5 4 2 2 2" xfId="22011"/>
    <cellStyle name="20% - Accent1 2 5 4 2 2 2 2" xfId="33627"/>
    <cellStyle name="20% - Accent1 2 5 4 2 2 2 3" xfId="49483"/>
    <cellStyle name="20% - Accent1 2 5 4 2 2 3" xfId="27819"/>
    <cellStyle name="20% - Accent1 2 5 4 2 2 4" xfId="41434"/>
    <cellStyle name="20% - Accent1 2 5 4 2 3" xfId="19893"/>
    <cellStyle name="20% - Accent1 2 5 4 2 3 2" xfId="31509"/>
    <cellStyle name="20% - Accent1 2 5 4 2 3 3" xfId="47365"/>
    <cellStyle name="20% - Accent1 2 5 4 2 4" xfId="25701"/>
    <cellStyle name="20% - Accent1 2 5 4 2 5" xfId="38893"/>
    <cellStyle name="20% - Accent1 2 5 4 3" xfId="17372"/>
    <cellStyle name="20% - Accent1 2 5 4 3 2" xfId="23180"/>
    <cellStyle name="20% - Accent1 2 5 4 3 2 2" xfId="34796"/>
    <cellStyle name="20% - Accent1 2 5 4 3 2 3" xfId="50652"/>
    <cellStyle name="20% - Accent1 2 5 4 3 3" xfId="28988"/>
    <cellStyle name="20% - Accent1 2 5 4 3 4" xfId="44844"/>
    <cellStyle name="20% - Accent1 2 5 4 4" xfId="9451"/>
    <cellStyle name="20% - Accent1 2 5 4 4 2" xfId="20477"/>
    <cellStyle name="20% - Accent1 2 5 4 4 2 2" xfId="32093"/>
    <cellStyle name="20% - Accent1 2 5 4 4 2 3" xfId="47949"/>
    <cellStyle name="20% - Accent1 2 5 4 4 3" xfId="26285"/>
    <cellStyle name="20% - Accent1 2 5 4 4 4" xfId="39753"/>
    <cellStyle name="20% - Accent1 2 5 4 5" xfId="18724"/>
    <cellStyle name="20% - Accent1 2 5 4 5 2" xfId="30340"/>
    <cellStyle name="20% - Accent1 2 5 4 5 3" xfId="46196"/>
    <cellStyle name="20% - Accent1 2 5 4 6" xfId="4252"/>
    <cellStyle name="20% - Accent1 2 5 4 7" xfId="24532"/>
    <cellStyle name="20% - Accent1 2 5 4 8" xfId="36424"/>
    <cellStyle name="20% - Accent1 2 5 5" xfId="985"/>
    <cellStyle name="20% - Accent1 2 5 5 2" xfId="7680"/>
    <cellStyle name="20% - Accent1 2 5 5 2 2" xfId="16788"/>
    <cellStyle name="20% - Accent1 2 5 5 2 2 2" xfId="22596"/>
    <cellStyle name="20% - Accent1 2 5 5 2 2 2 2" xfId="34212"/>
    <cellStyle name="20% - Accent1 2 5 5 2 2 2 3" xfId="50068"/>
    <cellStyle name="20% - Accent1 2 5 5 2 2 3" xfId="28404"/>
    <cellStyle name="20% - Accent1 2 5 5 2 2 4" xfId="44260"/>
    <cellStyle name="20% - Accent1 2 5 5 2 3" xfId="19309"/>
    <cellStyle name="20% - Accent1 2 5 5 2 3 2" xfId="30925"/>
    <cellStyle name="20% - Accent1 2 5 5 2 3 3" xfId="46781"/>
    <cellStyle name="20% - Accent1 2 5 5 2 4" xfId="25117"/>
    <cellStyle name="20% - Accent1 2 5 5 2 5" xfId="38304"/>
    <cellStyle name="20% - Accent1 2 5 5 3" xfId="10664"/>
    <cellStyle name="20% - Accent1 2 5 5 3 2" xfId="21427"/>
    <cellStyle name="20% - Accent1 2 5 5 3 2 2" xfId="33043"/>
    <cellStyle name="20% - Accent1 2 5 5 3 2 3" xfId="48899"/>
    <cellStyle name="20% - Accent1 2 5 5 3 3" xfId="27235"/>
    <cellStyle name="20% - Accent1 2 5 5 3 4" xfId="40824"/>
    <cellStyle name="20% - Accent1 2 5 5 4" xfId="18140"/>
    <cellStyle name="20% - Accent1 2 5 5 4 2" xfId="29756"/>
    <cellStyle name="20% - Accent1 2 5 5 4 3" xfId="45612"/>
    <cellStyle name="20% - Accent1 2 5 5 5" xfId="3521"/>
    <cellStyle name="20% - Accent1 2 5 5 6" xfId="23948"/>
    <cellStyle name="20% - Accent1 2 5 5 7" xfId="35772"/>
    <cellStyle name="20% - Accent1 2 5 6" xfId="3213"/>
    <cellStyle name="20% - Accent1 2 5 6 2" xfId="10441"/>
    <cellStyle name="20% - Accent1 2 5 6 2 2" xfId="21207"/>
    <cellStyle name="20% - Accent1 2 5 6 2 2 2" xfId="32823"/>
    <cellStyle name="20% - Accent1 2 5 6 2 2 3" xfId="48679"/>
    <cellStyle name="20% - Accent1 2 5 6 2 3" xfId="27015"/>
    <cellStyle name="20% - Accent1 2 5 6 2 4" xfId="40604"/>
    <cellStyle name="20% - Accent1 2 5 6 3" xfId="17920"/>
    <cellStyle name="20% - Accent1 2 5 6 3 2" xfId="29536"/>
    <cellStyle name="20% - Accent1 2 5 6 3 3" xfId="45392"/>
    <cellStyle name="20% - Accent1 2 5 6 4" xfId="23728"/>
    <cellStyle name="20% - Accent1 2 5 6 5" xfId="35515"/>
    <cellStyle name="20% - Accent1 2 5 7" xfId="7375"/>
    <cellStyle name="20% - Accent1 2 5 7 2" xfId="10050"/>
    <cellStyle name="20% - Accent1 2 5 7 2 2" xfId="21024"/>
    <cellStyle name="20% - Accent1 2 5 7 2 2 2" xfId="32640"/>
    <cellStyle name="20% - Accent1 2 5 7 2 2 3" xfId="48496"/>
    <cellStyle name="20% - Accent1 2 5 7 2 3" xfId="26832"/>
    <cellStyle name="20% - Accent1 2 5 7 2 4" xfId="40327"/>
    <cellStyle name="20% - Accent1 2 5 7 3" xfId="19089"/>
    <cellStyle name="20% - Accent1 2 5 7 3 2" xfId="30705"/>
    <cellStyle name="20% - Accent1 2 5 7 3 3" xfId="46561"/>
    <cellStyle name="20% - Accent1 2 5 7 4" xfId="24897"/>
    <cellStyle name="20% - Accent1 2 5 7 5" xfId="38047"/>
    <cellStyle name="20% - Accent1 2 5 8" xfId="16568"/>
    <cellStyle name="20% - Accent1 2 5 8 2" xfId="22376"/>
    <cellStyle name="20% - Accent1 2 5 8 2 2" xfId="33992"/>
    <cellStyle name="20% - Accent1 2 5 8 2 3" xfId="49848"/>
    <cellStyle name="20% - Accent1 2 5 8 3" xfId="28184"/>
    <cellStyle name="20% - Accent1 2 5 8 4" xfId="44040"/>
    <cellStyle name="20% - Accent1 2 5 9" xfId="9195"/>
    <cellStyle name="20% - Accent1 2 5 9 2" xfId="20221"/>
    <cellStyle name="20% - Accent1 2 5 9 2 2" xfId="31837"/>
    <cellStyle name="20% - Accent1 2 5 9 2 3" xfId="47693"/>
    <cellStyle name="20% - Accent1 2 5 9 3" xfId="26029"/>
    <cellStyle name="20% - Accent1 2 5 9 4" xfId="39497"/>
    <cellStyle name="20% - Accent1 2 6" xfId="508"/>
    <cellStyle name="20% - Accent1 2 6 10" xfId="17628"/>
    <cellStyle name="20% - Accent1 2 6 10 2" xfId="29244"/>
    <cellStyle name="20% - Accent1 2 6 10 3" xfId="45100"/>
    <cellStyle name="20% - Accent1 2 6 11" xfId="2617"/>
    <cellStyle name="20% - Accent1 2 6 12" xfId="23436"/>
    <cellStyle name="20% - Accent1 2 6 13" xfId="35080"/>
    <cellStyle name="20% - Accent1 2 6 2" xfId="1265"/>
    <cellStyle name="20% - Accent1 2 6 2 2" xfId="1968"/>
    <cellStyle name="20% - Accent1 2 6 2 2 2" xfId="8512"/>
    <cellStyle name="20% - Accent1 2 6 2 2 2 2" xfId="17554"/>
    <cellStyle name="20% - Accent1 2 6 2 2 2 2 2" xfId="23362"/>
    <cellStyle name="20% - Accent1 2 6 2 2 2 2 2 2" xfId="34978"/>
    <cellStyle name="20% - Accent1 2 6 2 2 2 2 2 3" xfId="50834"/>
    <cellStyle name="20% - Accent1 2 6 2 2 2 2 3" xfId="29170"/>
    <cellStyle name="20% - Accent1 2 6 2 2 2 2 4" xfId="45026"/>
    <cellStyle name="20% - Accent1 2 6 2 2 2 3" xfId="20075"/>
    <cellStyle name="20% - Accent1 2 6 2 2 2 3 2" xfId="31691"/>
    <cellStyle name="20% - Accent1 2 6 2 2 2 3 3" xfId="47547"/>
    <cellStyle name="20% - Accent1 2 6 2 2 2 4" xfId="25883"/>
    <cellStyle name="20% - Accent1 2 6 2 2 2 5" xfId="39102"/>
    <cellStyle name="20% - Accent1 2 6 2 2 3" xfId="11485"/>
    <cellStyle name="20% - Accent1 2 6 2 2 3 2" xfId="22193"/>
    <cellStyle name="20% - Accent1 2 6 2 2 3 2 2" xfId="33809"/>
    <cellStyle name="20% - Accent1 2 6 2 2 3 2 3" xfId="49665"/>
    <cellStyle name="20% - Accent1 2 6 2 2 3 3" xfId="28001"/>
    <cellStyle name="20% - Accent1 2 6 2 2 3 4" xfId="41617"/>
    <cellStyle name="20% - Accent1 2 6 2 2 4" xfId="18906"/>
    <cellStyle name="20% - Accent1 2 6 2 2 4 2" xfId="30522"/>
    <cellStyle name="20% - Accent1 2 6 2 2 4 3" xfId="46378"/>
    <cellStyle name="20% - Accent1 2 6 2 2 5" xfId="4495"/>
    <cellStyle name="20% - Accent1 2 6 2 2 6" xfId="24714"/>
    <cellStyle name="20% - Accent1 2 6 2 2 7" xfId="36633"/>
    <cellStyle name="20% - Accent1 2 6 2 3" xfId="7868"/>
    <cellStyle name="20% - Accent1 2 6 2 3 2" xfId="10880"/>
    <cellStyle name="20% - Accent1 2 6 2 3 2 2" xfId="21609"/>
    <cellStyle name="20% - Accent1 2 6 2 3 2 2 2" xfId="33225"/>
    <cellStyle name="20% - Accent1 2 6 2 3 2 2 3" xfId="49081"/>
    <cellStyle name="20% - Accent1 2 6 2 3 2 3" xfId="27417"/>
    <cellStyle name="20% - Accent1 2 6 2 3 2 4" xfId="41022"/>
    <cellStyle name="20% - Accent1 2 6 2 3 3" xfId="19491"/>
    <cellStyle name="20% - Accent1 2 6 2 3 3 2" xfId="31107"/>
    <cellStyle name="20% - Accent1 2 6 2 3 3 3" xfId="46963"/>
    <cellStyle name="20% - Accent1 2 6 2 3 4" xfId="25299"/>
    <cellStyle name="20% - Accent1 2 6 2 3 5" xfId="38488"/>
    <cellStyle name="20% - Accent1 2 6 2 4" xfId="16970"/>
    <cellStyle name="20% - Accent1 2 6 2 4 2" xfId="22778"/>
    <cellStyle name="20% - Accent1 2 6 2 4 2 2" xfId="34394"/>
    <cellStyle name="20% - Accent1 2 6 2 4 2 3" xfId="50250"/>
    <cellStyle name="20% - Accent1 2 6 2 4 3" xfId="28586"/>
    <cellStyle name="20% - Accent1 2 6 2 4 4" xfId="44442"/>
    <cellStyle name="20% - Accent1 2 6 2 5" xfId="9633"/>
    <cellStyle name="20% - Accent1 2 6 2 5 2" xfId="20659"/>
    <cellStyle name="20% - Accent1 2 6 2 5 2 2" xfId="32275"/>
    <cellStyle name="20% - Accent1 2 6 2 5 2 3" xfId="48131"/>
    <cellStyle name="20% - Accent1 2 6 2 5 3" xfId="26467"/>
    <cellStyle name="20% - Accent1 2 6 2 5 4" xfId="39935"/>
    <cellStyle name="20% - Accent1 2 6 2 6" xfId="18322"/>
    <cellStyle name="20% - Accent1 2 6 2 6 2" xfId="29938"/>
    <cellStyle name="20% - Accent1 2 6 2 6 3" xfId="45794"/>
    <cellStyle name="20% - Accent1 2 6 2 7" xfId="3792"/>
    <cellStyle name="20% - Accent1 2 6 2 8" xfId="24130"/>
    <cellStyle name="20% - Accent1 2 6 2 9" xfId="35995"/>
    <cellStyle name="20% - Accent1 2 6 3" xfId="1452"/>
    <cellStyle name="20% - Accent1 2 6 3 2" xfId="8050"/>
    <cellStyle name="20% - Accent1 2 6 3 2 2" xfId="11063"/>
    <cellStyle name="20% - Accent1 2 6 3 2 2 2" xfId="21791"/>
    <cellStyle name="20% - Accent1 2 6 3 2 2 2 2" xfId="33407"/>
    <cellStyle name="20% - Accent1 2 6 3 2 2 2 3" xfId="49263"/>
    <cellStyle name="20% - Accent1 2 6 3 2 2 3" xfId="27599"/>
    <cellStyle name="20% - Accent1 2 6 3 2 2 4" xfId="41205"/>
    <cellStyle name="20% - Accent1 2 6 3 2 3" xfId="19673"/>
    <cellStyle name="20% - Accent1 2 6 3 2 3 2" xfId="31289"/>
    <cellStyle name="20% - Accent1 2 6 3 2 3 3" xfId="47145"/>
    <cellStyle name="20% - Accent1 2 6 3 2 4" xfId="25481"/>
    <cellStyle name="20% - Accent1 2 6 3 2 5" xfId="38670"/>
    <cellStyle name="20% - Accent1 2 6 3 3" xfId="17152"/>
    <cellStyle name="20% - Accent1 2 6 3 3 2" xfId="22960"/>
    <cellStyle name="20% - Accent1 2 6 3 3 2 2" xfId="34576"/>
    <cellStyle name="20% - Accent1 2 6 3 3 2 3" xfId="50432"/>
    <cellStyle name="20% - Accent1 2 6 3 3 3" xfId="28768"/>
    <cellStyle name="20% - Accent1 2 6 3 3 4" xfId="44624"/>
    <cellStyle name="20% - Accent1 2 6 3 4" xfId="9815"/>
    <cellStyle name="20% - Accent1 2 6 3 4 2" xfId="20841"/>
    <cellStyle name="20% - Accent1 2 6 3 4 2 2" xfId="32457"/>
    <cellStyle name="20% - Accent1 2 6 3 4 2 3" xfId="48313"/>
    <cellStyle name="20% - Accent1 2 6 3 4 3" xfId="26649"/>
    <cellStyle name="20% - Accent1 2 6 3 4 4" xfId="40117"/>
    <cellStyle name="20% - Accent1 2 6 3 5" xfId="18504"/>
    <cellStyle name="20% - Accent1 2 6 3 5 2" xfId="30120"/>
    <cellStyle name="20% - Accent1 2 6 3 5 3" xfId="45976"/>
    <cellStyle name="20% - Accent1 2 6 3 6" xfId="3979"/>
    <cellStyle name="20% - Accent1 2 6 3 7" xfId="24312"/>
    <cellStyle name="20% - Accent1 2 6 3 8" xfId="36177"/>
    <cellStyle name="20% - Accent1 2 6 4" xfId="1596"/>
    <cellStyle name="20% - Accent1 2 6 4 2" xfId="8161"/>
    <cellStyle name="20% - Accent1 2 6 4 2 2" xfId="11187"/>
    <cellStyle name="20% - Accent1 2 6 4 2 2 2" xfId="21902"/>
    <cellStyle name="20% - Accent1 2 6 4 2 2 2 2" xfId="33518"/>
    <cellStyle name="20% - Accent1 2 6 4 2 2 2 3" xfId="49374"/>
    <cellStyle name="20% - Accent1 2 6 4 2 2 3" xfId="27710"/>
    <cellStyle name="20% - Accent1 2 6 4 2 2 4" xfId="41323"/>
    <cellStyle name="20% - Accent1 2 6 4 2 3" xfId="19784"/>
    <cellStyle name="20% - Accent1 2 6 4 2 3 2" xfId="31400"/>
    <cellStyle name="20% - Accent1 2 6 4 2 3 3" xfId="47256"/>
    <cellStyle name="20% - Accent1 2 6 4 2 4" xfId="25592"/>
    <cellStyle name="20% - Accent1 2 6 4 2 5" xfId="38781"/>
    <cellStyle name="20% - Accent1 2 6 4 3" xfId="17263"/>
    <cellStyle name="20% - Accent1 2 6 4 3 2" xfId="23071"/>
    <cellStyle name="20% - Accent1 2 6 4 3 2 2" xfId="34687"/>
    <cellStyle name="20% - Accent1 2 6 4 3 2 3" xfId="50543"/>
    <cellStyle name="20% - Accent1 2 6 4 3 3" xfId="28879"/>
    <cellStyle name="20% - Accent1 2 6 4 3 4" xfId="44735"/>
    <cellStyle name="20% - Accent1 2 6 4 4" xfId="9342"/>
    <cellStyle name="20% - Accent1 2 6 4 4 2" xfId="20368"/>
    <cellStyle name="20% - Accent1 2 6 4 4 2 2" xfId="31984"/>
    <cellStyle name="20% - Accent1 2 6 4 4 2 3" xfId="47840"/>
    <cellStyle name="20% - Accent1 2 6 4 4 3" xfId="26176"/>
    <cellStyle name="20% - Accent1 2 6 4 4 4" xfId="39644"/>
    <cellStyle name="20% - Accent1 2 6 4 5" xfId="18615"/>
    <cellStyle name="20% - Accent1 2 6 4 5 2" xfId="30231"/>
    <cellStyle name="20% - Accent1 2 6 4 5 3" xfId="46087"/>
    <cellStyle name="20% - Accent1 2 6 4 6" xfId="4123"/>
    <cellStyle name="20% - Accent1 2 6 4 7" xfId="24423"/>
    <cellStyle name="20% - Accent1 2 6 4 8" xfId="36306"/>
    <cellStyle name="20% - Accent1 2 6 5" xfId="870"/>
    <cellStyle name="20% - Accent1 2 6 5 2" xfId="7565"/>
    <cellStyle name="20% - Accent1 2 6 5 2 2" xfId="16679"/>
    <cellStyle name="20% - Accent1 2 6 5 2 2 2" xfId="22487"/>
    <cellStyle name="20% - Accent1 2 6 5 2 2 2 2" xfId="34103"/>
    <cellStyle name="20% - Accent1 2 6 5 2 2 2 3" xfId="49959"/>
    <cellStyle name="20% - Accent1 2 6 5 2 2 3" xfId="28295"/>
    <cellStyle name="20% - Accent1 2 6 5 2 2 4" xfId="44151"/>
    <cellStyle name="20% - Accent1 2 6 5 2 3" xfId="19200"/>
    <cellStyle name="20% - Accent1 2 6 5 2 3 2" xfId="30816"/>
    <cellStyle name="20% - Accent1 2 6 5 2 3 3" xfId="46672"/>
    <cellStyle name="20% - Accent1 2 6 5 2 4" xfId="25008"/>
    <cellStyle name="20% - Accent1 2 6 5 2 5" xfId="38191"/>
    <cellStyle name="20% - Accent1 2 6 5 3" xfId="10555"/>
    <cellStyle name="20% - Accent1 2 6 5 3 2" xfId="21318"/>
    <cellStyle name="20% - Accent1 2 6 5 3 2 2" xfId="32934"/>
    <cellStyle name="20% - Accent1 2 6 5 3 2 3" xfId="48790"/>
    <cellStyle name="20% - Accent1 2 6 5 3 3" xfId="27126"/>
    <cellStyle name="20% - Accent1 2 6 5 3 4" xfId="40715"/>
    <cellStyle name="20% - Accent1 2 6 5 4" xfId="18031"/>
    <cellStyle name="20% - Accent1 2 6 5 4 2" xfId="29647"/>
    <cellStyle name="20% - Accent1 2 6 5 4 3" xfId="45503"/>
    <cellStyle name="20% - Accent1 2 6 5 5" xfId="3406"/>
    <cellStyle name="20% - Accent1 2 6 5 6" xfId="23839"/>
    <cellStyle name="20% - Accent1 2 6 5 7" xfId="35659"/>
    <cellStyle name="20% - Accent1 2 6 6" xfId="3070"/>
    <cellStyle name="20% - Accent1 2 6 6 2" xfId="10300"/>
    <cellStyle name="20% - Accent1 2 6 6 2 2" xfId="21098"/>
    <cellStyle name="20% - Accent1 2 6 6 2 2 2" xfId="32714"/>
    <cellStyle name="20% - Accent1 2 6 6 2 2 3" xfId="48570"/>
    <cellStyle name="20% - Accent1 2 6 6 2 3" xfId="26906"/>
    <cellStyle name="20% - Accent1 2 6 6 2 4" xfId="40478"/>
    <cellStyle name="20% - Accent1 2 6 6 3" xfId="17811"/>
    <cellStyle name="20% - Accent1 2 6 6 3 2" xfId="29427"/>
    <cellStyle name="20% - Accent1 2 6 6 3 3" xfId="45283"/>
    <cellStyle name="20% - Accent1 2 6 6 4" xfId="23619"/>
    <cellStyle name="20% - Accent1 2 6 6 5" xfId="35389"/>
    <cellStyle name="20% - Accent1 2 6 7" xfId="7266"/>
    <cellStyle name="20% - Accent1 2 6 7 2" xfId="9932"/>
    <cellStyle name="20% - Accent1 2 6 7 2 2" xfId="20915"/>
    <cellStyle name="20% - Accent1 2 6 7 2 2 2" xfId="32531"/>
    <cellStyle name="20% - Accent1 2 6 7 2 2 3" xfId="48387"/>
    <cellStyle name="20% - Accent1 2 6 7 2 3" xfId="26723"/>
    <cellStyle name="20% - Accent1 2 6 7 2 4" xfId="40216"/>
    <cellStyle name="20% - Accent1 2 6 7 3" xfId="18980"/>
    <cellStyle name="20% - Accent1 2 6 7 3 2" xfId="30596"/>
    <cellStyle name="20% - Accent1 2 6 7 3 3" xfId="46452"/>
    <cellStyle name="20% - Accent1 2 6 7 4" xfId="24788"/>
    <cellStyle name="20% - Accent1 2 6 7 5" xfId="37938"/>
    <cellStyle name="20% - Accent1 2 6 8" xfId="16459"/>
    <cellStyle name="20% - Accent1 2 6 8 2" xfId="22267"/>
    <cellStyle name="20% - Accent1 2 6 8 2 2" xfId="33883"/>
    <cellStyle name="20% - Accent1 2 6 8 2 3" xfId="49739"/>
    <cellStyle name="20% - Accent1 2 6 8 3" xfId="28075"/>
    <cellStyle name="20% - Accent1 2 6 8 4" xfId="43931"/>
    <cellStyle name="20% - Accent1 2 6 9" xfId="9231"/>
    <cellStyle name="20% - Accent1 2 6 9 2" xfId="20257"/>
    <cellStyle name="20% - Accent1 2 6 9 2 2" xfId="31873"/>
    <cellStyle name="20% - Accent1 2 6 9 2 3" xfId="47729"/>
    <cellStyle name="20% - Accent1 2 6 9 3" xfId="26065"/>
    <cellStyle name="20% - Accent1 2 6 9 4" xfId="39533"/>
    <cellStyle name="20% - Accent1 2 7" xfId="1059"/>
    <cellStyle name="20% - Accent1 2 7 2" xfId="1823"/>
    <cellStyle name="20% - Accent1 2 7 2 2" xfId="8367"/>
    <cellStyle name="20% - Accent1 2 7 2 2 2" xfId="17409"/>
    <cellStyle name="20% - Accent1 2 7 2 2 2 2" xfId="23217"/>
    <cellStyle name="20% - Accent1 2 7 2 2 2 2 2" xfId="34833"/>
    <cellStyle name="20% - Accent1 2 7 2 2 2 2 3" xfId="50689"/>
    <cellStyle name="20% - Accent1 2 7 2 2 2 3" xfId="29025"/>
    <cellStyle name="20% - Accent1 2 7 2 2 2 4" xfId="44881"/>
    <cellStyle name="20% - Accent1 2 7 2 2 3" xfId="19930"/>
    <cellStyle name="20% - Accent1 2 7 2 2 3 2" xfId="31546"/>
    <cellStyle name="20% - Accent1 2 7 2 2 3 3" xfId="47402"/>
    <cellStyle name="20% - Accent1 2 7 2 2 4" xfId="25738"/>
    <cellStyle name="20% - Accent1 2 7 2 2 5" xfId="38957"/>
    <cellStyle name="20% - Accent1 2 7 2 3" xfId="11340"/>
    <cellStyle name="20% - Accent1 2 7 2 3 2" xfId="22048"/>
    <cellStyle name="20% - Accent1 2 7 2 3 2 2" xfId="33664"/>
    <cellStyle name="20% - Accent1 2 7 2 3 2 3" xfId="49520"/>
    <cellStyle name="20% - Accent1 2 7 2 3 3" xfId="27856"/>
    <cellStyle name="20% - Accent1 2 7 2 3 4" xfId="41472"/>
    <cellStyle name="20% - Accent1 2 7 2 4" xfId="18761"/>
    <cellStyle name="20% - Accent1 2 7 2 4 2" xfId="30377"/>
    <cellStyle name="20% - Accent1 2 7 2 4 3" xfId="46233"/>
    <cellStyle name="20% - Accent1 2 7 2 5" xfId="4350"/>
    <cellStyle name="20% - Accent1 2 7 2 6" xfId="24569"/>
    <cellStyle name="20% - Accent1 2 7 2 7" xfId="36488"/>
    <cellStyle name="20% - Accent1 2 7 3" xfId="7723"/>
    <cellStyle name="20% - Accent1 2 7 3 2" xfId="10720"/>
    <cellStyle name="20% - Accent1 2 7 3 2 2" xfId="21464"/>
    <cellStyle name="20% - Accent1 2 7 3 2 2 2" xfId="33080"/>
    <cellStyle name="20% - Accent1 2 7 3 2 2 3" xfId="48936"/>
    <cellStyle name="20% - Accent1 2 7 3 2 3" xfId="27272"/>
    <cellStyle name="20% - Accent1 2 7 3 2 4" xfId="40870"/>
    <cellStyle name="20% - Accent1 2 7 3 3" xfId="19346"/>
    <cellStyle name="20% - Accent1 2 7 3 3 2" xfId="30962"/>
    <cellStyle name="20% - Accent1 2 7 3 3 3" xfId="46818"/>
    <cellStyle name="20% - Accent1 2 7 3 4" xfId="25154"/>
    <cellStyle name="20% - Accent1 2 7 3 5" xfId="38343"/>
    <cellStyle name="20% - Accent1 2 7 4" xfId="16825"/>
    <cellStyle name="20% - Accent1 2 7 4 2" xfId="22633"/>
    <cellStyle name="20% - Accent1 2 7 4 2 2" xfId="34249"/>
    <cellStyle name="20% - Accent1 2 7 4 2 3" xfId="50105"/>
    <cellStyle name="20% - Accent1 2 7 4 3" xfId="28441"/>
    <cellStyle name="20% - Accent1 2 7 4 4" xfId="44297"/>
    <cellStyle name="20% - Accent1 2 7 5" xfId="9488"/>
    <cellStyle name="20% - Accent1 2 7 5 2" xfId="20514"/>
    <cellStyle name="20% - Accent1 2 7 5 2 2" xfId="32130"/>
    <cellStyle name="20% - Accent1 2 7 5 2 3" xfId="47986"/>
    <cellStyle name="20% - Accent1 2 7 5 3" xfId="26322"/>
    <cellStyle name="20% - Accent1 2 7 5 4" xfId="39790"/>
    <cellStyle name="20% - Accent1 2 7 6" xfId="18177"/>
    <cellStyle name="20% - Accent1 2 7 6 2" xfId="29793"/>
    <cellStyle name="20% - Accent1 2 7 6 3" xfId="45649"/>
    <cellStyle name="20% - Accent1 2 7 7" xfId="3586"/>
    <cellStyle name="20% - Accent1 2 7 8" xfId="23985"/>
    <cellStyle name="20% - Accent1 2 7 9" xfId="35823"/>
    <cellStyle name="20% - Accent1 2 8" xfId="1307"/>
    <cellStyle name="20% - Accent1 2 8 2" xfId="7905"/>
    <cellStyle name="20% - Accent1 2 8 2 2" xfId="10918"/>
    <cellStyle name="20% - Accent1 2 8 2 2 2" xfId="21646"/>
    <cellStyle name="20% - Accent1 2 8 2 2 2 2" xfId="33262"/>
    <cellStyle name="20% - Accent1 2 8 2 2 2 3" xfId="49118"/>
    <cellStyle name="20% - Accent1 2 8 2 2 3" xfId="27454"/>
    <cellStyle name="20% - Accent1 2 8 2 2 4" xfId="41060"/>
    <cellStyle name="20% - Accent1 2 8 2 3" xfId="19528"/>
    <cellStyle name="20% - Accent1 2 8 2 3 2" xfId="31144"/>
    <cellStyle name="20% - Accent1 2 8 2 3 3" xfId="47000"/>
    <cellStyle name="20% - Accent1 2 8 2 4" xfId="25336"/>
    <cellStyle name="20% - Accent1 2 8 2 5" xfId="38525"/>
    <cellStyle name="20% - Accent1 2 8 3" xfId="17007"/>
    <cellStyle name="20% - Accent1 2 8 3 2" xfId="22815"/>
    <cellStyle name="20% - Accent1 2 8 3 2 2" xfId="34431"/>
    <cellStyle name="20% - Accent1 2 8 3 2 3" xfId="50287"/>
    <cellStyle name="20% - Accent1 2 8 3 3" xfId="28623"/>
    <cellStyle name="20% - Accent1 2 8 3 4" xfId="44479"/>
    <cellStyle name="20% - Accent1 2 8 4" xfId="9670"/>
    <cellStyle name="20% - Accent1 2 8 4 2" xfId="20696"/>
    <cellStyle name="20% - Accent1 2 8 4 2 2" xfId="32312"/>
    <cellStyle name="20% - Accent1 2 8 4 2 3" xfId="48168"/>
    <cellStyle name="20% - Accent1 2 8 4 3" xfId="26504"/>
    <cellStyle name="20% - Accent1 2 8 4 4" xfId="39972"/>
    <cellStyle name="20% - Accent1 2 8 5" xfId="18359"/>
    <cellStyle name="20% - Accent1 2 8 5 2" xfId="29975"/>
    <cellStyle name="20% - Accent1 2 8 5 3" xfId="45831"/>
    <cellStyle name="20% - Accent1 2 8 6" xfId="3834"/>
    <cellStyle name="20% - Accent1 2 8 7" xfId="24167"/>
    <cellStyle name="20% - Accent1 2 8 8" xfId="36032"/>
    <cellStyle name="20% - Accent1 2 9" xfId="1493"/>
    <cellStyle name="20% - Accent1 2 9 2" xfId="8087"/>
    <cellStyle name="20% - Accent1 2 9 2 2" xfId="11102"/>
    <cellStyle name="20% - Accent1 2 9 2 2 2" xfId="21828"/>
    <cellStyle name="20% - Accent1 2 9 2 2 2 2" xfId="33444"/>
    <cellStyle name="20% - Accent1 2 9 2 2 2 3" xfId="49300"/>
    <cellStyle name="20% - Accent1 2 9 2 2 3" xfId="27636"/>
    <cellStyle name="20% - Accent1 2 9 2 2 4" xfId="41243"/>
    <cellStyle name="20% - Accent1 2 9 2 3" xfId="19710"/>
    <cellStyle name="20% - Accent1 2 9 2 3 2" xfId="31326"/>
    <cellStyle name="20% - Accent1 2 9 2 3 3" xfId="47182"/>
    <cellStyle name="20% - Accent1 2 9 2 4" xfId="25518"/>
    <cellStyle name="20% - Accent1 2 9 2 5" xfId="38707"/>
    <cellStyle name="20% - Accent1 2 9 3" xfId="17189"/>
    <cellStyle name="20% - Accent1 2 9 3 2" xfId="22997"/>
    <cellStyle name="20% - Accent1 2 9 3 2 2" xfId="34613"/>
    <cellStyle name="20% - Accent1 2 9 3 2 3" xfId="50469"/>
    <cellStyle name="20% - Accent1 2 9 3 3" xfId="28805"/>
    <cellStyle name="20% - Accent1 2 9 3 4" xfId="44661"/>
    <cellStyle name="20% - Accent1 2 9 4" xfId="9268"/>
    <cellStyle name="20% - Accent1 2 9 4 2" xfId="20294"/>
    <cellStyle name="20% - Accent1 2 9 4 2 2" xfId="31910"/>
    <cellStyle name="20% - Accent1 2 9 4 2 3" xfId="47766"/>
    <cellStyle name="20% - Accent1 2 9 4 3" xfId="26102"/>
    <cellStyle name="20% - Accent1 2 9 4 4" xfId="39570"/>
    <cellStyle name="20% - Accent1 2 9 5" xfId="18541"/>
    <cellStyle name="20% - Accent1 2 9 5 2" xfId="30157"/>
    <cellStyle name="20% - Accent1 2 9 5 3" xfId="46013"/>
    <cellStyle name="20% - Accent1 2 9 6" xfId="4020"/>
    <cellStyle name="20% - Accent1 2 9 7" xfId="24349"/>
    <cellStyle name="20% - Accent1 2 9 8" xfId="36217"/>
    <cellStyle name="20% - Accent1 3" xfId="196"/>
    <cellStyle name="20% - Accent2 2" xfId="197"/>
    <cellStyle name="20% - Accent2 2 10" xfId="726"/>
    <cellStyle name="20% - Accent2 2 10 2" xfId="7421"/>
    <cellStyle name="20% - Accent2 2 10 2 2" xfId="16606"/>
    <cellStyle name="20% - Accent2 2 10 2 2 2" xfId="22414"/>
    <cellStyle name="20% - Accent2 2 10 2 2 2 2" xfId="34030"/>
    <cellStyle name="20% - Accent2 2 10 2 2 2 3" xfId="49886"/>
    <cellStyle name="20% - Accent2 2 10 2 2 3" xfId="28222"/>
    <cellStyle name="20% - Accent2 2 10 2 2 4" xfId="44078"/>
    <cellStyle name="20% - Accent2 2 10 2 3" xfId="19127"/>
    <cellStyle name="20% - Accent2 2 10 2 3 2" xfId="30743"/>
    <cellStyle name="20% - Accent2 2 10 2 3 3" xfId="46599"/>
    <cellStyle name="20% - Accent2 2 10 2 4" xfId="24935"/>
    <cellStyle name="20% - Accent2 2 10 2 5" xfId="38090"/>
    <cellStyle name="20% - Accent2 2 10 3" xfId="10482"/>
    <cellStyle name="20% - Accent2 2 10 3 2" xfId="21245"/>
    <cellStyle name="20% - Accent2 2 10 3 2 2" xfId="32861"/>
    <cellStyle name="20% - Accent2 2 10 3 2 3" xfId="48717"/>
    <cellStyle name="20% - Accent2 2 10 3 3" xfId="27053"/>
    <cellStyle name="20% - Accent2 2 10 3 4" xfId="40642"/>
    <cellStyle name="20% - Accent2 2 10 4" xfId="17958"/>
    <cellStyle name="20% - Accent2 2 10 4 2" xfId="29574"/>
    <cellStyle name="20% - Accent2 2 10 4 3" xfId="45430"/>
    <cellStyle name="20% - Accent2 2 10 5" xfId="3262"/>
    <cellStyle name="20% - Accent2 2 10 6" xfId="23766"/>
    <cellStyle name="20% - Accent2 2 10 7" xfId="35558"/>
    <cellStyle name="20% - Accent2 2 11" xfId="2875"/>
    <cellStyle name="20% - Accent2 2 11 2" xfId="10118"/>
    <cellStyle name="20% - Accent2 2 11 2 2" xfId="21062"/>
    <cellStyle name="20% - Accent2 2 11 2 2 2" xfId="32678"/>
    <cellStyle name="20% - Accent2 2 11 2 2 3" xfId="48534"/>
    <cellStyle name="20% - Accent2 2 11 2 3" xfId="26870"/>
    <cellStyle name="20% - Accent2 2 11 2 4" xfId="40378"/>
    <cellStyle name="20% - Accent2 2 11 3" xfId="17775"/>
    <cellStyle name="20% - Accent2 2 11 3 2" xfId="29391"/>
    <cellStyle name="20% - Accent2 2 11 3 3" xfId="45247"/>
    <cellStyle name="20% - Accent2 2 11 4" xfId="23583"/>
    <cellStyle name="20% - Accent2 2 11 5" xfId="35280"/>
    <cellStyle name="20% - Accent2 2 12" xfId="7230"/>
    <cellStyle name="20% - Accent2 2 12 2" xfId="9856"/>
    <cellStyle name="20% - Accent2 2 12 2 2" xfId="20879"/>
    <cellStyle name="20% - Accent2 2 12 2 2 2" xfId="32495"/>
    <cellStyle name="20% - Accent2 2 12 2 2 3" xfId="48351"/>
    <cellStyle name="20% - Accent2 2 12 2 3" xfId="26687"/>
    <cellStyle name="20% - Accent2 2 12 2 4" xfId="40157"/>
    <cellStyle name="20% - Accent2 2 12 3" xfId="18944"/>
    <cellStyle name="20% - Accent2 2 12 3 2" xfId="30560"/>
    <cellStyle name="20% - Accent2 2 12 3 3" xfId="46416"/>
    <cellStyle name="20% - Accent2 2 12 4" xfId="24752"/>
    <cellStyle name="20% - Accent2 2 12 5" xfId="37902"/>
    <cellStyle name="20% - Accent2 2 13" xfId="16423"/>
    <cellStyle name="20% - Accent2 2 13 2" xfId="22231"/>
    <cellStyle name="20% - Accent2 2 13 2 2" xfId="33847"/>
    <cellStyle name="20% - Accent2 2 13 2 3" xfId="49703"/>
    <cellStyle name="20% - Accent2 2 13 3" xfId="28039"/>
    <cellStyle name="20% - Accent2 2 13 4" xfId="43895"/>
    <cellStyle name="20% - Accent2 2 14" xfId="9087"/>
    <cellStyle name="20% - Accent2 2 14 2" xfId="20113"/>
    <cellStyle name="20% - Accent2 2 14 2 2" xfId="31729"/>
    <cellStyle name="20% - Accent2 2 14 2 3" xfId="47585"/>
    <cellStyle name="20% - Accent2 2 14 3" xfId="25921"/>
    <cellStyle name="20% - Accent2 2 14 4" xfId="39389"/>
    <cellStyle name="20% - Accent2 2 15" xfId="17592"/>
    <cellStyle name="20% - Accent2 2 15 2" xfId="29208"/>
    <cellStyle name="20% - Accent2 2 15 3" xfId="45064"/>
    <cellStyle name="20% - Accent2 2 16" xfId="2547"/>
    <cellStyle name="20% - Accent2 2 17" xfId="23400"/>
    <cellStyle name="20% - Accent2 2 18" xfId="35024"/>
    <cellStyle name="20% - Accent2 2 2" xfId="457"/>
    <cellStyle name="20% - Accent2 2 2 10" xfId="3037"/>
    <cellStyle name="20% - Accent2 2 2 10 2" xfId="10267"/>
    <cellStyle name="20% - Accent2 2 2 10 2 2" xfId="21080"/>
    <cellStyle name="20% - Accent2 2 2 10 2 2 2" xfId="32696"/>
    <cellStyle name="20% - Accent2 2 2 10 2 2 3" xfId="48552"/>
    <cellStyle name="20% - Accent2 2 2 10 2 3" xfId="26888"/>
    <cellStyle name="20% - Accent2 2 2 10 2 4" xfId="40452"/>
    <cellStyle name="20% - Accent2 2 2 10 3" xfId="17793"/>
    <cellStyle name="20% - Accent2 2 2 10 3 2" xfId="29409"/>
    <cellStyle name="20% - Accent2 2 2 10 3 3" xfId="45265"/>
    <cellStyle name="20% - Accent2 2 2 10 4" xfId="23601"/>
    <cellStyle name="20% - Accent2 2 2 10 5" xfId="35363"/>
    <cellStyle name="20% - Accent2 2 2 11" xfId="7248"/>
    <cellStyle name="20% - Accent2 2 2 11 2" xfId="9907"/>
    <cellStyle name="20% - Accent2 2 2 11 2 2" xfId="20897"/>
    <cellStyle name="20% - Accent2 2 2 11 2 2 2" xfId="32513"/>
    <cellStyle name="20% - Accent2 2 2 11 2 2 3" xfId="48369"/>
    <cellStyle name="20% - Accent2 2 2 11 2 3" xfId="26705"/>
    <cellStyle name="20% - Accent2 2 2 11 2 4" xfId="40195"/>
    <cellStyle name="20% - Accent2 2 2 11 3" xfId="18962"/>
    <cellStyle name="20% - Accent2 2 2 11 3 2" xfId="30578"/>
    <cellStyle name="20% - Accent2 2 2 11 3 3" xfId="46434"/>
    <cellStyle name="20% - Accent2 2 2 11 4" xfId="24770"/>
    <cellStyle name="20% - Accent2 2 2 11 5" xfId="37920"/>
    <cellStyle name="20% - Accent2 2 2 12" xfId="16441"/>
    <cellStyle name="20% - Accent2 2 2 12 2" xfId="22249"/>
    <cellStyle name="20% - Accent2 2 2 12 2 2" xfId="33865"/>
    <cellStyle name="20% - Accent2 2 2 12 2 3" xfId="49721"/>
    <cellStyle name="20% - Accent2 2 2 12 3" xfId="28057"/>
    <cellStyle name="20% - Accent2 2 2 12 4" xfId="43913"/>
    <cellStyle name="20% - Accent2 2 2 13" xfId="9105"/>
    <cellStyle name="20% - Accent2 2 2 13 2" xfId="20131"/>
    <cellStyle name="20% - Accent2 2 2 13 2 2" xfId="31747"/>
    <cellStyle name="20% - Accent2 2 2 13 2 3" xfId="47603"/>
    <cellStyle name="20% - Accent2 2 2 13 3" xfId="25939"/>
    <cellStyle name="20% - Accent2 2 2 13 4" xfId="39407"/>
    <cellStyle name="20% - Accent2 2 2 14" xfId="17610"/>
    <cellStyle name="20% - Accent2 2 2 14 2" xfId="29226"/>
    <cellStyle name="20% - Accent2 2 2 14 3" xfId="45082"/>
    <cellStyle name="20% - Accent2 2 2 15" xfId="2570"/>
    <cellStyle name="20% - Accent2 2 2 16" xfId="23418"/>
    <cellStyle name="20% - Accent2 2 2 17" xfId="35047"/>
    <cellStyle name="20% - Accent2 2 2 2" xfId="598"/>
    <cellStyle name="20% - Accent2 2 2 2 10" xfId="9142"/>
    <cellStyle name="20% - Accent2 2 2 2 10 2" xfId="20168"/>
    <cellStyle name="20% - Accent2 2 2 2 10 2 2" xfId="31784"/>
    <cellStyle name="20% - Accent2 2 2 2 10 2 3" xfId="47640"/>
    <cellStyle name="20% - Accent2 2 2 2 10 3" xfId="25976"/>
    <cellStyle name="20% - Accent2 2 2 2 10 4" xfId="39444"/>
    <cellStyle name="20% - Accent2 2 2 2 11" xfId="17684"/>
    <cellStyle name="20% - Accent2 2 2 2 11 2" xfId="29300"/>
    <cellStyle name="20% - Accent2 2 2 2 11 3" xfId="45156"/>
    <cellStyle name="20% - Accent2 2 2 2 12" xfId="2682"/>
    <cellStyle name="20% - Accent2 2 2 2 13" xfId="23492"/>
    <cellStyle name="20% - Accent2 2 2 2 14" xfId="35139"/>
    <cellStyle name="20% - Accent2 2 2 2 2" xfId="927"/>
    <cellStyle name="20% - Accent2 2 2 2 2 2" xfId="1656"/>
    <cellStyle name="20% - Accent2 2 2 2 2 2 2" xfId="8221"/>
    <cellStyle name="20% - Accent2 2 2 2 2 2 2 2" xfId="17319"/>
    <cellStyle name="20% - Accent2 2 2 2 2 2 2 2 2" xfId="23127"/>
    <cellStyle name="20% - Accent2 2 2 2 2 2 2 2 2 2" xfId="34743"/>
    <cellStyle name="20% - Accent2 2 2 2 2 2 2 2 2 3" xfId="50599"/>
    <cellStyle name="20% - Accent2 2 2 2 2 2 2 2 3" xfId="28935"/>
    <cellStyle name="20% - Accent2 2 2 2 2 2 2 2 4" xfId="44791"/>
    <cellStyle name="20% - Accent2 2 2 2 2 2 2 3" xfId="19840"/>
    <cellStyle name="20% - Accent2 2 2 2 2 2 2 3 2" xfId="31456"/>
    <cellStyle name="20% - Accent2 2 2 2 2 2 2 3 3" xfId="47312"/>
    <cellStyle name="20% - Accent2 2 2 2 2 2 2 4" xfId="25648"/>
    <cellStyle name="20% - Accent2 2 2 2 2 2 2 5" xfId="38840"/>
    <cellStyle name="20% - Accent2 2 2 2 2 2 3" xfId="11243"/>
    <cellStyle name="20% - Accent2 2 2 2 2 2 3 2" xfId="21958"/>
    <cellStyle name="20% - Accent2 2 2 2 2 2 3 2 2" xfId="33574"/>
    <cellStyle name="20% - Accent2 2 2 2 2 2 3 2 3" xfId="49430"/>
    <cellStyle name="20% - Accent2 2 2 2 2 2 3 3" xfId="27766"/>
    <cellStyle name="20% - Accent2 2 2 2 2 2 3 4" xfId="41379"/>
    <cellStyle name="20% - Accent2 2 2 2 2 2 4" xfId="18671"/>
    <cellStyle name="20% - Accent2 2 2 2 2 2 4 2" xfId="30287"/>
    <cellStyle name="20% - Accent2 2 2 2 2 2 4 3" xfId="46143"/>
    <cellStyle name="20% - Accent2 2 2 2 2 2 5" xfId="4183"/>
    <cellStyle name="20% - Accent2 2 2 2 2 2 6" xfId="24479"/>
    <cellStyle name="20% - Accent2 2 2 2 2 2 7" xfId="36365"/>
    <cellStyle name="20% - Accent2 2 2 2 2 3" xfId="7622"/>
    <cellStyle name="20% - Accent2 2 2 2 2 3 2" xfId="10611"/>
    <cellStyle name="20% - Accent2 2 2 2 2 3 2 2" xfId="21374"/>
    <cellStyle name="20% - Accent2 2 2 2 2 3 2 2 2" xfId="32990"/>
    <cellStyle name="20% - Accent2 2 2 2 2 3 2 2 3" xfId="48846"/>
    <cellStyle name="20% - Accent2 2 2 2 2 3 2 3" xfId="27182"/>
    <cellStyle name="20% - Accent2 2 2 2 2 3 2 4" xfId="40771"/>
    <cellStyle name="20% - Accent2 2 2 2 2 3 3" xfId="19256"/>
    <cellStyle name="20% - Accent2 2 2 2 2 3 3 2" xfId="30872"/>
    <cellStyle name="20% - Accent2 2 2 2 2 3 3 3" xfId="46728"/>
    <cellStyle name="20% - Accent2 2 2 2 2 3 4" xfId="25064"/>
    <cellStyle name="20% - Accent2 2 2 2 2 3 5" xfId="38248"/>
    <cellStyle name="20% - Accent2 2 2 2 2 4" xfId="16735"/>
    <cellStyle name="20% - Accent2 2 2 2 2 4 2" xfId="22543"/>
    <cellStyle name="20% - Accent2 2 2 2 2 4 2 2" xfId="34159"/>
    <cellStyle name="20% - Accent2 2 2 2 2 4 2 3" xfId="50015"/>
    <cellStyle name="20% - Accent2 2 2 2 2 4 3" xfId="28351"/>
    <cellStyle name="20% - Accent2 2 2 2 2 4 4" xfId="44207"/>
    <cellStyle name="20% - Accent2 2 2 2 2 5" xfId="9398"/>
    <cellStyle name="20% - Accent2 2 2 2 2 5 2" xfId="20424"/>
    <cellStyle name="20% - Accent2 2 2 2 2 5 2 2" xfId="32040"/>
    <cellStyle name="20% - Accent2 2 2 2 2 5 2 3" xfId="47896"/>
    <cellStyle name="20% - Accent2 2 2 2 2 5 3" xfId="26232"/>
    <cellStyle name="20% - Accent2 2 2 2 2 5 4" xfId="39700"/>
    <cellStyle name="20% - Accent2 2 2 2 2 6" xfId="18087"/>
    <cellStyle name="20% - Accent2 2 2 2 2 6 2" xfId="29703"/>
    <cellStyle name="20% - Accent2 2 2 2 2 6 3" xfId="45559"/>
    <cellStyle name="20% - Accent2 2 2 2 2 7" xfId="3463"/>
    <cellStyle name="20% - Accent2 2 2 2 2 8" xfId="23895"/>
    <cellStyle name="20% - Accent2 2 2 2 2 9" xfId="35716"/>
    <cellStyle name="20% - Accent2 2 2 2 3" xfId="1149"/>
    <cellStyle name="20% - Accent2 2 2 2 3 2" xfId="1879"/>
    <cellStyle name="20% - Accent2 2 2 2 3 2 2" xfId="8423"/>
    <cellStyle name="20% - Accent2 2 2 2 3 2 2 2" xfId="17465"/>
    <cellStyle name="20% - Accent2 2 2 2 3 2 2 2 2" xfId="23273"/>
    <cellStyle name="20% - Accent2 2 2 2 3 2 2 2 2 2" xfId="34889"/>
    <cellStyle name="20% - Accent2 2 2 2 3 2 2 2 2 3" xfId="50745"/>
    <cellStyle name="20% - Accent2 2 2 2 3 2 2 2 3" xfId="29081"/>
    <cellStyle name="20% - Accent2 2 2 2 3 2 2 2 4" xfId="44937"/>
    <cellStyle name="20% - Accent2 2 2 2 3 2 2 3" xfId="19986"/>
    <cellStyle name="20% - Accent2 2 2 2 3 2 2 3 2" xfId="31602"/>
    <cellStyle name="20% - Accent2 2 2 2 3 2 2 3 3" xfId="47458"/>
    <cellStyle name="20% - Accent2 2 2 2 3 2 2 4" xfId="25794"/>
    <cellStyle name="20% - Accent2 2 2 2 3 2 2 5" xfId="39013"/>
    <cellStyle name="20% - Accent2 2 2 2 3 2 3" xfId="11396"/>
    <cellStyle name="20% - Accent2 2 2 2 3 2 3 2" xfId="22104"/>
    <cellStyle name="20% - Accent2 2 2 2 3 2 3 2 2" xfId="33720"/>
    <cellStyle name="20% - Accent2 2 2 2 3 2 3 2 3" xfId="49576"/>
    <cellStyle name="20% - Accent2 2 2 2 3 2 3 3" xfId="27912"/>
    <cellStyle name="20% - Accent2 2 2 2 3 2 3 4" xfId="41528"/>
    <cellStyle name="20% - Accent2 2 2 2 3 2 4" xfId="18817"/>
    <cellStyle name="20% - Accent2 2 2 2 3 2 4 2" xfId="30433"/>
    <cellStyle name="20% - Accent2 2 2 2 3 2 4 3" xfId="46289"/>
    <cellStyle name="20% - Accent2 2 2 2 3 2 5" xfId="4406"/>
    <cellStyle name="20% - Accent2 2 2 2 3 2 6" xfId="24625"/>
    <cellStyle name="20% - Accent2 2 2 2 3 2 7" xfId="36544"/>
    <cellStyle name="20% - Accent2 2 2 2 3 3" xfId="7779"/>
    <cellStyle name="20% - Accent2 2 2 2 3 3 2" xfId="10784"/>
    <cellStyle name="20% - Accent2 2 2 2 3 3 2 2" xfId="21520"/>
    <cellStyle name="20% - Accent2 2 2 2 3 3 2 2 2" xfId="33136"/>
    <cellStyle name="20% - Accent2 2 2 2 3 3 2 2 3" xfId="48992"/>
    <cellStyle name="20% - Accent2 2 2 2 3 3 2 3" xfId="27328"/>
    <cellStyle name="20% - Accent2 2 2 2 3 3 2 4" xfId="40928"/>
    <cellStyle name="20% - Accent2 2 2 2 3 3 3" xfId="19402"/>
    <cellStyle name="20% - Accent2 2 2 2 3 3 3 2" xfId="31018"/>
    <cellStyle name="20% - Accent2 2 2 2 3 3 3 3" xfId="46874"/>
    <cellStyle name="20% - Accent2 2 2 2 3 3 4" xfId="25210"/>
    <cellStyle name="20% - Accent2 2 2 2 3 3 5" xfId="38399"/>
    <cellStyle name="20% - Accent2 2 2 2 3 4" xfId="16881"/>
    <cellStyle name="20% - Accent2 2 2 2 3 4 2" xfId="22689"/>
    <cellStyle name="20% - Accent2 2 2 2 3 4 2 2" xfId="34305"/>
    <cellStyle name="20% - Accent2 2 2 2 3 4 2 3" xfId="50161"/>
    <cellStyle name="20% - Accent2 2 2 2 3 4 3" xfId="28497"/>
    <cellStyle name="20% - Accent2 2 2 2 3 4 4" xfId="44353"/>
    <cellStyle name="20% - Accent2 2 2 2 3 5" xfId="9544"/>
    <cellStyle name="20% - Accent2 2 2 2 3 5 2" xfId="20570"/>
    <cellStyle name="20% - Accent2 2 2 2 3 5 2 2" xfId="32186"/>
    <cellStyle name="20% - Accent2 2 2 2 3 5 2 3" xfId="48042"/>
    <cellStyle name="20% - Accent2 2 2 2 3 5 3" xfId="26378"/>
    <cellStyle name="20% - Accent2 2 2 2 3 5 4" xfId="39846"/>
    <cellStyle name="20% - Accent2 2 2 2 3 6" xfId="18233"/>
    <cellStyle name="20% - Accent2 2 2 2 3 6 2" xfId="29849"/>
    <cellStyle name="20% - Accent2 2 2 2 3 6 3" xfId="45705"/>
    <cellStyle name="20% - Accent2 2 2 2 3 7" xfId="3676"/>
    <cellStyle name="20% - Accent2 2 2 2 3 8" xfId="24041"/>
    <cellStyle name="20% - Accent2 2 2 2 3 9" xfId="35894"/>
    <cellStyle name="20% - Accent2 2 2 2 4" xfId="1363"/>
    <cellStyle name="20% - Accent2 2 2 2 4 2" xfId="7961"/>
    <cellStyle name="20% - Accent2 2 2 2 4 2 2" xfId="10974"/>
    <cellStyle name="20% - Accent2 2 2 2 4 2 2 2" xfId="21702"/>
    <cellStyle name="20% - Accent2 2 2 2 4 2 2 2 2" xfId="33318"/>
    <cellStyle name="20% - Accent2 2 2 2 4 2 2 2 3" xfId="49174"/>
    <cellStyle name="20% - Accent2 2 2 2 4 2 2 3" xfId="27510"/>
    <cellStyle name="20% - Accent2 2 2 2 4 2 2 4" xfId="41116"/>
    <cellStyle name="20% - Accent2 2 2 2 4 2 3" xfId="19584"/>
    <cellStyle name="20% - Accent2 2 2 2 4 2 3 2" xfId="31200"/>
    <cellStyle name="20% - Accent2 2 2 2 4 2 3 3" xfId="47056"/>
    <cellStyle name="20% - Accent2 2 2 2 4 2 4" xfId="25392"/>
    <cellStyle name="20% - Accent2 2 2 2 4 2 5" xfId="38581"/>
    <cellStyle name="20% - Accent2 2 2 2 4 3" xfId="17063"/>
    <cellStyle name="20% - Accent2 2 2 2 4 3 2" xfId="22871"/>
    <cellStyle name="20% - Accent2 2 2 2 4 3 2 2" xfId="34487"/>
    <cellStyle name="20% - Accent2 2 2 2 4 3 2 3" xfId="50343"/>
    <cellStyle name="20% - Accent2 2 2 2 4 3 3" xfId="28679"/>
    <cellStyle name="20% - Accent2 2 2 2 4 3 4" xfId="44535"/>
    <cellStyle name="20% - Accent2 2 2 2 4 4" xfId="9726"/>
    <cellStyle name="20% - Accent2 2 2 2 4 4 2" xfId="20752"/>
    <cellStyle name="20% - Accent2 2 2 2 4 4 2 2" xfId="32368"/>
    <cellStyle name="20% - Accent2 2 2 2 4 4 2 3" xfId="48224"/>
    <cellStyle name="20% - Accent2 2 2 2 4 4 3" xfId="26560"/>
    <cellStyle name="20% - Accent2 2 2 2 4 4 4" xfId="40028"/>
    <cellStyle name="20% - Accent2 2 2 2 4 5" xfId="18415"/>
    <cellStyle name="20% - Accent2 2 2 2 4 5 2" xfId="30031"/>
    <cellStyle name="20% - Accent2 2 2 2 4 5 3" xfId="45887"/>
    <cellStyle name="20% - Accent2 2 2 2 4 6" xfId="3890"/>
    <cellStyle name="20% - Accent2 2 2 2 4 7" xfId="24223"/>
    <cellStyle name="20% - Accent2 2 2 2 4 8" xfId="36088"/>
    <cellStyle name="20% - Accent2 2 2 2 5" xfId="1578"/>
    <cellStyle name="20% - Accent2 2 2 2 5 2" xfId="8143"/>
    <cellStyle name="20% - Accent2 2 2 2 5 2 2" xfId="11169"/>
    <cellStyle name="20% - Accent2 2 2 2 5 2 2 2" xfId="21884"/>
    <cellStyle name="20% - Accent2 2 2 2 5 2 2 2 2" xfId="33500"/>
    <cellStyle name="20% - Accent2 2 2 2 5 2 2 2 3" xfId="49356"/>
    <cellStyle name="20% - Accent2 2 2 2 5 2 2 3" xfId="27692"/>
    <cellStyle name="20% - Accent2 2 2 2 5 2 2 4" xfId="41305"/>
    <cellStyle name="20% - Accent2 2 2 2 5 2 3" xfId="19766"/>
    <cellStyle name="20% - Accent2 2 2 2 5 2 3 2" xfId="31382"/>
    <cellStyle name="20% - Accent2 2 2 2 5 2 3 3" xfId="47238"/>
    <cellStyle name="20% - Accent2 2 2 2 5 2 4" xfId="25574"/>
    <cellStyle name="20% - Accent2 2 2 2 5 2 5" xfId="38763"/>
    <cellStyle name="20% - Accent2 2 2 2 5 3" xfId="17245"/>
    <cellStyle name="20% - Accent2 2 2 2 5 3 2" xfId="23053"/>
    <cellStyle name="20% - Accent2 2 2 2 5 3 2 2" xfId="34669"/>
    <cellStyle name="20% - Accent2 2 2 2 5 3 2 3" xfId="50525"/>
    <cellStyle name="20% - Accent2 2 2 2 5 3 3" xfId="28861"/>
    <cellStyle name="20% - Accent2 2 2 2 5 3 4" xfId="44717"/>
    <cellStyle name="20% - Accent2 2 2 2 5 4" xfId="9324"/>
    <cellStyle name="20% - Accent2 2 2 2 5 4 2" xfId="20350"/>
    <cellStyle name="20% - Accent2 2 2 2 5 4 2 2" xfId="31966"/>
    <cellStyle name="20% - Accent2 2 2 2 5 4 2 3" xfId="47822"/>
    <cellStyle name="20% - Accent2 2 2 2 5 4 3" xfId="26158"/>
    <cellStyle name="20% - Accent2 2 2 2 5 4 4" xfId="39626"/>
    <cellStyle name="20% - Accent2 2 2 2 5 5" xfId="18597"/>
    <cellStyle name="20% - Accent2 2 2 2 5 5 2" xfId="30213"/>
    <cellStyle name="20% - Accent2 2 2 2 5 5 3" xfId="46069"/>
    <cellStyle name="20% - Accent2 2 2 2 5 6" xfId="4105"/>
    <cellStyle name="20% - Accent2 2 2 2 5 7" xfId="24405"/>
    <cellStyle name="20% - Accent2 2 2 2 5 8" xfId="36288"/>
    <cellStyle name="20% - Accent2 2 2 2 6" xfId="852"/>
    <cellStyle name="20% - Accent2 2 2 2 6 2" xfId="7547"/>
    <cellStyle name="20% - Accent2 2 2 2 6 2 2" xfId="16661"/>
    <cellStyle name="20% - Accent2 2 2 2 6 2 2 2" xfId="22469"/>
    <cellStyle name="20% - Accent2 2 2 2 6 2 2 2 2" xfId="34085"/>
    <cellStyle name="20% - Accent2 2 2 2 6 2 2 2 3" xfId="49941"/>
    <cellStyle name="20% - Accent2 2 2 2 6 2 2 3" xfId="28277"/>
    <cellStyle name="20% - Accent2 2 2 2 6 2 2 4" xfId="44133"/>
    <cellStyle name="20% - Accent2 2 2 2 6 2 3" xfId="19182"/>
    <cellStyle name="20% - Accent2 2 2 2 6 2 3 2" xfId="30798"/>
    <cellStyle name="20% - Accent2 2 2 2 6 2 3 3" xfId="46654"/>
    <cellStyle name="20% - Accent2 2 2 2 6 2 4" xfId="24990"/>
    <cellStyle name="20% - Accent2 2 2 2 6 2 5" xfId="38173"/>
    <cellStyle name="20% - Accent2 2 2 2 6 3" xfId="10537"/>
    <cellStyle name="20% - Accent2 2 2 2 6 3 2" xfId="21300"/>
    <cellStyle name="20% - Accent2 2 2 2 6 3 2 2" xfId="32916"/>
    <cellStyle name="20% - Accent2 2 2 2 6 3 2 3" xfId="48772"/>
    <cellStyle name="20% - Accent2 2 2 2 6 3 3" xfId="27108"/>
    <cellStyle name="20% - Accent2 2 2 2 6 3 4" xfId="40697"/>
    <cellStyle name="20% - Accent2 2 2 2 6 4" xfId="18013"/>
    <cellStyle name="20% - Accent2 2 2 2 6 4 2" xfId="29629"/>
    <cellStyle name="20% - Accent2 2 2 2 6 4 3" xfId="45485"/>
    <cellStyle name="20% - Accent2 2 2 2 6 5" xfId="3388"/>
    <cellStyle name="20% - Accent2 2 2 2 6 6" xfId="23821"/>
    <cellStyle name="20% - Accent2 2 2 2 6 7" xfId="35641"/>
    <cellStyle name="20% - Accent2 2 2 2 7" xfId="3148"/>
    <cellStyle name="20% - Accent2 2 2 2 7 2" xfId="10377"/>
    <cellStyle name="20% - Accent2 2 2 2 7 2 2" xfId="21154"/>
    <cellStyle name="20% - Accent2 2 2 2 7 2 2 2" xfId="32770"/>
    <cellStyle name="20% - Accent2 2 2 2 7 2 2 3" xfId="48626"/>
    <cellStyle name="20% - Accent2 2 2 2 7 2 3" xfId="26962"/>
    <cellStyle name="20% - Accent2 2 2 2 7 2 4" xfId="40544"/>
    <cellStyle name="20% - Accent2 2 2 2 7 3" xfId="17867"/>
    <cellStyle name="20% - Accent2 2 2 2 7 3 2" xfId="29483"/>
    <cellStyle name="20% - Accent2 2 2 2 7 3 3" xfId="45339"/>
    <cellStyle name="20% - Accent2 2 2 2 7 4" xfId="23675"/>
    <cellStyle name="20% - Accent2 2 2 2 7 5" xfId="35455"/>
    <cellStyle name="20% - Accent2 2 2 2 8" xfId="7322"/>
    <cellStyle name="20% - Accent2 2 2 2 8 2" xfId="9992"/>
    <cellStyle name="20% - Accent2 2 2 2 8 2 2" xfId="20971"/>
    <cellStyle name="20% - Accent2 2 2 2 8 2 2 2" xfId="32587"/>
    <cellStyle name="20% - Accent2 2 2 2 8 2 2 3" xfId="48443"/>
    <cellStyle name="20% - Accent2 2 2 2 8 2 3" xfId="26779"/>
    <cellStyle name="20% - Accent2 2 2 2 8 2 4" xfId="40272"/>
    <cellStyle name="20% - Accent2 2 2 2 8 3" xfId="19036"/>
    <cellStyle name="20% - Accent2 2 2 2 8 3 2" xfId="30652"/>
    <cellStyle name="20% - Accent2 2 2 2 8 3 3" xfId="46508"/>
    <cellStyle name="20% - Accent2 2 2 2 8 4" xfId="24844"/>
    <cellStyle name="20% - Accent2 2 2 2 8 5" xfId="37994"/>
    <cellStyle name="20% - Accent2 2 2 2 9" xfId="16515"/>
    <cellStyle name="20% - Accent2 2 2 2 9 2" xfId="22323"/>
    <cellStyle name="20% - Accent2 2 2 2 9 2 2" xfId="33939"/>
    <cellStyle name="20% - Accent2 2 2 2 9 2 3" xfId="49795"/>
    <cellStyle name="20% - Accent2 2 2 2 9 3" xfId="28131"/>
    <cellStyle name="20% - Accent2 2 2 2 9 4" xfId="43987"/>
    <cellStyle name="20% - Accent2 2 2 3" xfId="656"/>
    <cellStyle name="20% - Accent2 2 2 3 10" xfId="17720"/>
    <cellStyle name="20% - Accent2 2 2 3 10 2" xfId="29336"/>
    <cellStyle name="20% - Accent2 2 2 3 10 3" xfId="45192"/>
    <cellStyle name="20% - Accent2 2 2 3 11" xfId="2740"/>
    <cellStyle name="20% - Accent2 2 2 3 12" xfId="23528"/>
    <cellStyle name="20% - Accent2 2 2 3 13" xfId="35187"/>
    <cellStyle name="20% - Accent2 2 2 3 2" xfId="1207"/>
    <cellStyle name="20% - Accent2 2 2 3 2 2" xfId="1915"/>
    <cellStyle name="20% - Accent2 2 2 3 2 2 2" xfId="8459"/>
    <cellStyle name="20% - Accent2 2 2 3 2 2 2 2" xfId="17501"/>
    <cellStyle name="20% - Accent2 2 2 3 2 2 2 2 2" xfId="23309"/>
    <cellStyle name="20% - Accent2 2 2 3 2 2 2 2 2 2" xfId="34925"/>
    <cellStyle name="20% - Accent2 2 2 3 2 2 2 2 2 3" xfId="50781"/>
    <cellStyle name="20% - Accent2 2 2 3 2 2 2 2 3" xfId="29117"/>
    <cellStyle name="20% - Accent2 2 2 3 2 2 2 2 4" xfId="44973"/>
    <cellStyle name="20% - Accent2 2 2 3 2 2 2 3" xfId="20022"/>
    <cellStyle name="20% - Accent2 2 2 3 2 2 2 3 2" xfId="31638"/>
    <cellStyle name="20% - Accent2 2 2 3 2 2 2 3 3" xfId="47494"/>
    <cellStyle name="20% - Accent2 2 2 3 2 2 2 4" xfId="25830"/>
    <cellStyle name="20% - Accent2 2 2 3 2 2 2 5" xfId="39049"/>
    <cellStyle name="20% - Accent2 2 2 3 2 2 3" xfId="11432"/>
    <cellStyle name="20% - Accent2 2 2 3 2 2 3 2" xfId="22140"/>
    <cellStyle name="20% - Accent2 2 2 3 2 2 3 2 2" xfId="33756"/>
    <cellStyle name="20% - Accent2 2 2 3 2 2 3 2 3" xfId="49612"/>
    <cellStyle name="20% - Accent2 2 2 3 2 2 3 3" xfId="27948"/>
    <cellStyle name="20% - Accent2 2 2 3 2 2 3 4" xfId="41564"/>
    <cellStyle name="20% - Accent2 2 2 3 2 2 4" xfId="18853"/>
    <cellStyle name="20% - Accent2 2 2 3 2 2 4 2" xfId="30469"/>
    <cellStyle name="20% - Accent2 2 2 3 2 2 4 3" xfId="46325"/>
    <cellStyle name="20% - Accent2 2 2 3 2 2 5" xfId="4442"/>
    <cellStyle name="20% - Accent2 2 2 3 2 2 6" xfId="24661"/>
    <cellStyle name="20% - Accent2 2 2 3 2 2 7" xfId="36580"/>
    <cellStyle name="20% - Accent2 2 2 3 2 3" xfId="7815"/>
    <cellStyle name="20% - Accent2 2 2 3 2 3 2" xfId="10826"/>
    <cellStyle name="20% - Accent2 2 2 3 2 3 2 2" xfId="21556"/>
    <cellStyle name="20% - Accent2 2 2 3 2 3 2 2 2" xfId="33172"/>
    <cellStyle name="20% - Accent2 2 2 3 2 3 2 2 3" xfId="49028"/>
    <cellStyle name="20% - Accent2 2 2 3 2 3 2 3" xfId="27364"/>
    <cellStyle name="20% - Accent2 2 2 3 2 3 2 4" xfId="40969"/>
    <cellStyle name="20% - Accent2 2 2 3 2 3 3" xfId="19438"/>
    <cellStyle name="20% - Accent2 2 2 3 2 3 3 2" xfId="31054"/>
    <cellStyle name="20% - Accent2 2 2 3 2 3 3 3" xfId="46910"/>
    <cellStyle name="20% - Accent2 2 2 3 2 3 4" xfId="25246"/>
    <cellStyle name="20% - Accent2 2 2 3 2 3 5" xfId="38435"/>
    <cellStyle name="20% - Accent2 2 2 3 2 4" xfId="16917"/>
    <cellStyle name="20% - Accent2 2 2 3 2 4 2" xfId="22725"/>
    <cellStyle name="20% - Accent2 2 2 3 2 4 2 2" xfId="34341"/>
    <cellStyle name="20% - Accent2 2 2 3 2 4 2 3" xfId="50197"/>
    <cellStyle name="20% - Accent2 2 2 3 2 4 3" xfId="28533"/>
    <cellStyle name="20% - Accent2 2 2 3 2 4 4" xfId="44389"/>
    <cellStyle name="20% - Accent2 2 2 3 2 5" xfId="9580"/>
    <cellStyle name="20% - Accent2 2 2 3 2 5 2" xfId="20606"/>
    <cellStyle name="20% - Accent2 2 2 3 2 5 2 2" xfId="32222"/>
    <cellStyle name="20% - Accent2 2 2 3 2 5 2 3" xfId="48078"/>
    <cellStyle name="20% - Accent2 2 2 3 2 5 3" xfId="26414"/>
    <cellStyle name="20% - Accent2 2 2 3 2 5 4" xfId="39882"/>
    <cellStyle name="20% - Accent2 2 2 3 2 6" xfId="18269"/>
    <cellStyle name="20% - Accent2 2 2 3 2 6 2" xfId="29885"/>
    <cellStyle name="20% - Accent2 2 2 3 2 6 3" xfId="45741"/>
    <cellStyle name="20% - Accent2 2 2 3 2 7" xfId="3734"/>
    <cellStyle name="20% - Accent2 2 2 3 2 8" xfId="24077"/>
    <cellStyle name="20% - Accent2 2 2 3 2 9" xfId="35942"/>
    <cellStyle name="20% - Accent2 2 2 3 3" xfId="1399"/>
    <cellStyle name="20% - Accent2 2 2 3 3 2" xfId="7997"/>
    <cellStyle name="20% - Accent2 2 2 3 3 2 2" xfId="11010"/>
    <cellStyle name="20% - Accent2 2 2 3 3 2 2 2" xfId="21738"/>
    <cellStyle name="20% - Accent2 2 2 3 3 2 2 2 2" xfId="33354"/>
    <cellStyle name="20% - Accent2 2 2 3 3 2 2 2 3" xfId="49210"/>
    <cellStyle name="20% - Accent2 2 2 3 3 2 2 3" xfId="27546"/>
    <cellStyle name="20% - Accent2 2 2 3 3 2 2 4" xfId="41152"/>
    <cellStyle name="20% - Accent2 2 2 3 3 2 3" xfId="19620"/>
    <cellStyle name="20% - Accent2 2 2 3 3 2 3 2" xfId="31236"/>
    <cellStyle name="20% - Accent2 2 2 3 3 2 3 3" xfId="47092"/>
    <cellStyle name="20% - Accent2 2 2 3 3 2 4" xfId="25428"/>
    <cellStyle name="20% - Accent2 2 2 3 3 2 5" xfId="38617"/>
    <cellStyle name="20% - Accent2 2 2 3 3 3" xfId="17099"/>
    <cellStyle name="20% - Accent2 2 2 3 3 3 2" xfId="22907"/>
    <cellStyle name="20% - Accent2 2 2 3 3 3 2 2" xfId="34523"/>
    <cellStyle name="20% - Accent2 2 2 3 3 3 2 3" xfId="50379"/>
    <cellStyle name="20% - Accent2 2 2 3 3 3 3" xfId="28715"/>
    <cellStyle name="20% - Accent2 2 2 3 3 3 4" xfId="44571"/>
    <cellStyle name="20% - Accent2 2 2 3 3 4" xfId="9762"/>
    <cellStyle name="20% - Accent2 2 2 3 3 4 2" xfId="20788"/>
    <cellStyle name="20% - Accent2 2 2 3 3 4 2 2" xfId="32404"/>
    <cellStyle name="20% - Accent2 2 2 3 3 4 2 3" xfId="48260"/>
    <cellStyle name="20% - Accent2 2 2 3 3 4 3" xfId="26596"/>
    <cellStyle name="20% - Accent2 2 2 3 3 4 4" xfId="40064"/>
    <cellStyle name="20% - Accent2 2 2 3 3 5" xfId="18451"/>
    <cellStyle name="20% - Accent2 2 2 3 3 5 2" xfId="30067"/>
    <cellStyle name="20% - Accent2 2 2 3 3 5 3" xfId="45923"/>
    <cellStyle name="20% - Accent2 2 2 3 3 6" xfId="3926"/>
    <cellStyle name="20% - Accent2 2 2 3 3 7" xfId="24259"/>
    <cellStyle name="20% - Accent2 2 2 3 3 8" xfId="36124"/>
    <cellStyle name="20% - Accent2 2 2 3 4" xfId="1708"/>
    <cellStyle name="20% - Accent2 2 2 3 4 2" xfId="8257"/>
    <cellStyle name="20% - Accent2 2 2 3 4 2 2" xfId="11284"/>
    <cellStyle name="20% - Accent2 2 2 3 4 2 2 2" xfId="21994"/>
    <cellStyle name="20% - Accent2 2 2 3 4 2 2 2 2" xfId="33610"/>
    <cellStyle name="20% - Accent2 2 2 3 4 2 2 2 3" xfId="49466"/>
    <cellStyle name="20% - Accent2 2 2 3 4 2 2 3" xfId="27802"/>
    <cellStyle name="20% - Accent2 2 2 3 4 2 2 4" xfId="41417"/>
    <cellStyle name="20% - Accent2 2 2 3 4 2 3" xfId="19876"/>
    <cellStyle name="20% - Accent2 2 2 3 4 2 3 2" xfId="31492"/>
    <cellStyle name="20% - Accent2 2 2 3 4 2 3 3" xfId="47348"/>
    <cellStyle name="20% - Accent2 2 2 3 4 2 4" xfId="25684"/>
    <cellStyle name="20% - Accent2 2 2 3 4 2 5" xfId="38876"/>
    <cellStyle name="20% - Accent2 2 2 3 4 3" xfId="17355"/>
    <cellStyle name="20% - Accent2 2 2 3 4 3 2" xfId="23163"/>
    <cellStyle name="20% - Accent2 2 2 3 4 3 2 2" xfId="34779"/>
    <cellStyle name="20% - Accent2 2 2 3 4 3 2 3" xfId="50635"/>
    <cellStyle name="20% - Accent2 2 2 3 4 3 3" xfId="28971"/>
    <cellStyle name="20% - Accent2 2 2 3 4 3 4" xfId="44827"/>
    <cellStyle name="20% - Accent2 2 2 3 4 4" xfId="9434"/>
    <cellStyle name="20% - Accent2 2 2 3 4 4 2" xfId="20460"/>
    <cellStyle name="20% - Accent2 2 2 3 4 4 2 2" xfId="32076"/>
    <cellStyle name="20% - Accent2 2 2 3 4 4 2 3" xfId="47932"/>
    <cellStyle name="20% - Accent2 2 2 3 4 4 3" xfId="26268"/>
    <cellStyle name="20% - Accent2 2 2 3 4 4 4" xfId="39736"/>
    <cellStyle name="20% - Accent2 2 2 3 4 5" xfId="18707"/>
    <cellStyle name="20% - Accent2 2 2 3 4 5 2" xfId="30323"/>
    <cellStyle name="20% - Accent2 2 2 3 4 5 3" xfId="46179"/>
    <cellStyle name="20% - Accent2 2 2 3 4 6" xfId="4235"/>
    <cellStyle name="20% - Accent2 2 2 3 4 7" xfId="24515"/>
    <cellStyle name="20% - Accent2 2 2 3 4 8" xfId="36407"/>
    <cellStyle name="20% - Accent2 2 2 3 5" xfId="968"/>
    <cellStyle name="20% - Accent2 2 2 3 5 2" xfId="7663"/>
    <cellStyle name="20% - Accent2 2 2 3 5 2 2" xfId="16771"/>
    <cellStyle name="20% - Accent2 2 2 3 5 2 2 2" xfId="22579"/>
    <cellStyle name="20% - Accent2 2 2 3 5 2 2 2 2" xfId="34195"/>
    <cellStyle name="20% - Accent2 2 2 3 5 2 2 2 3" xfId="50051"/>
    <cellStyle name="20% - Accent2 2 2 3 5 2 2 3" xfId="28387"/>
    <cellStyle name="20% - Accent2 2 2 3 5 2 2 4" xfId="44243"/>
    <cellStyle name="20% - Accent2 2 2 3 5 2 3" xfId="19292"/>
    <cellStyle name="20% - Accent2 2 2 3 5 2 3 2" xfId="30908"/>
    <cellStyle name="20% - Accent2 2 2 3 5 2 3 3" xfId="46764"/>
    <cellStyle name="20% - Accent2 2 2 3 5 2 4" xfId="25100"/>
    <cellStyle name="20% - Accent2 2 2 3 5 2 5" xfId="38287"/>
    <cellStyle name="20% - Accent2 2 2 3 5 3" xfId="10647"/>
    <cellStyle name="20% - Accent2 2 2 3 5 3 2" xfId="21410"/>
    <cellStyle name="20% - Accent2 2 2 3 5 3 2 2" xfId="33026"/>
    <cellStyle name="20% - Accent2 2 2 3 5 3 2 3" xfId="48882"/>
    <cellStyle name="20% - Accent2 2 2 3 5 3 3" xfId="27218"/>
    <cellStyle name="20% - Accent2 2 2 3 5 3 4" xfId="40807"/>
    <cellStyle name="20% - Accent2 2 2 3 5 4" xfId="18123"/>
    <cellStyle name="20% - Accent2 2 2 3 5 4 2" xfId="29739"/>
    <cellStyle name="20% - Accent2 2 2 3 5 4 3" xfId="45595"/>
    <cellStyle name="20% - Accent2 2 2 3 5 5" xfId="3504"/>
    <cellStyle name="20% - Accent2 2 2 3 5 6" xfId="23931"/>
    <cellStyle name="20% - Accent2 2 2 3 5 7" xfId="35755"/>
    <cellStyle name="20% - Accent2 2 2 3 6" xfId="3196"/>
    <cellStyle name="20% - Accent2 2 2 3 6 2" xfId="10424"/>
    <cellStyle name="20% - Accent2 2 2 3 6 2 2" xfId="21190"/>
    <cellStyle name="20% - Accent2 2 2 3 6 2 2 2" xfId="32806"/>
    <cellStyle name="20% - Accent2 2 2 3 6 2 2 3" xfId="48662"/>
    <cellStyle name="20% - Accent2 2 2 3 6 2 3" xfId="26998"/>
    <cellStyle name="20% - Accent2 2 2 3 6 2 4" xfId="40587"/>
    <cellStyle name="20% - Accent2 2 2 3 6 3" xfId="17903"/>
    <cellStyle name="20% - Accent2 2 2 3 6 3 2" xfId="29519"/>
    <cellStyle name="20% - Accent2 2 2 3 6 3 3" xfId="45375"/>
    <cellStyle name="20% - Accent2 2 2 3 6 4" xfId="23711"/>
    <cellStyle name="20% - Accent2 2 2 3 6 5" xfId="35498"/>
    <cellStyle name="20% - Accent2 2 2 3 7" xfId="7358"/>
    <cellStyle name="20% - Accent2 2 2 3 7 2" xfId="10033"/>
    <cellStyle name="20% - Accent2 2 2 3 7 2 2" xfId="21007"/>
    <cellStyle name="20% - Accent2 2 2 3 7 2 2 2" xfId="32623"/>
    <cellStyle name="20% - Accent2 2 2 3 7 2 2 3" xfId="48479"/>
    <cellStyle name="20% - Accent2 2 2 3 7 2 3" xfId="26815"/>
    <cellStyle name="20% - Accent2 2 2 3 7 2 4" xfId="40310"/>
    <cellStyle name="20% - Accent2 2 2 3 7 3" xfId="19072"/>
    <cellStyle name="20% - Accent2 2 2 3 7 3 2" xfId="30688"/>
    <cellStyle name="20% - Accent2 2 2 3 7 3 3" xfId="46544"/>
    <cellStyle name="20% - Accent2 2 2 3 7 4" xfId="24880"/>
    <cellStyle name="20% - Accent2 2 2 3 7 5" xfId="38030"/>
    <cellStyle name="20% - Accent2 2 2 3 8" xfId="16551"/>
    <cellStyle name="20% - Accent2 2 2 3 8 2" xfId="22359"/>
    <cellStyle name="20% - Accent2 2 2 3 8 2 2" xfId="33975"/>
    <cellStyle name="20% - Accent2 2 2 3 8 2 3" xfId="49831"/>
    <cellStyle name="20% - Accent2 2 2 3 8 3" xfId="28167"/>
    <cellStyle name="20% - Accent2 2 2 3 8 4" xfId="44023"/>
    <cellStyle name="20% - Accent2 2 2 3 9" xfId="9178"/>
    <cellStyle name="20% - Accent2 2 2 3 9 2" xfId="20204"/>
    <cellStyle name="20% - Accent2 2 2 3 9 2 2" xfId="31820"/>
    <cellStyle name="20% - Accent2 2 2 3 9 2 3" xfId="47676"/>
    <cellStyle name="20% - Accent2 2 2 3 9 3" xfId="26012"/>
    <cellStyle name="20% - Accent2 2 2 3 9 4" xfId="39480"/>
    <cellStyle name="20% - Accent2 2 2 4" xfId="697"/>
    <cellStyle name="20% - Accent2 2 2 4 10" xfId="17756"/>
    <cellStyle name="20% - Accent2 2 2 4 10 2" xfId="29372"/>
    <cellStyle name="20% - Accent2 2 2 4 10 3" xfId="45228"/>
    <cellStyle name="20% - Accent2 2 2 4 11" xfId="2781"/>
    <cellStyle name="20% - Accent2 2 2 4 12" xfId="23564"/>
    <cellStyle name="20% - Accent2 2 2 4 13" xfId="35223"/>
    <cellStyle name="20% - Accent2 2 2 4 2" xfId="1248"/>
    <cellStyle name="20% - Accent2 2 2 4 2 2" xfId="1951"/>
    <cellStyle name="20% - Accent2 2 2 4 2 2 2" xfId="8495"/>
    <cellStyle name="20% - Accent2 2 2 4 2 2 2 2" xfId="17537"/>
    <cellStyle name="20% - Accent2 2 2 4 2 2 2 2 2" xfId="23345"/>
    <cellStyle name="20% - Accent2 2 2 4 2 2 2 2 2 2" xfId="34961"/>
    <cellStyle name="20% - Accent2 2 2 4 2 2 2 2 2 3" xfId="50817"/>
    <cellStyle name="20% - Accent2 2 2 4 2 2 2 2 3" xfId="29153"/>
    <cellStyle name="20% - Accent2 2 2 4 2 2 2 2 4" xfId="45009"/>
    <cellStyle name="20% - Accent2 2 2 4 2 2 2 3" xfId="20058"/>
    <cellStyle name="20% - Accent2 2 2 4 2 2 2 3 2" xfId="31674"/>
    <cellStyle name="20% - Accent2 2 2 4 2 2 2 3 3" xfId="47530"/>
    <cellStyle name="20% - Accent2 2 2 4 2 2 2 4" xfId="25866"/>
    <cellStyle name="20% - Accent2 2 2 4 2 2 2 5" xfId="39085"/>
    <cellStyle name="20% - Accent2 2 2 4 2 2 3" xfId="11468"/>
    <cellStyle name="20% - Accent2 2 2 4 2 2 3 2" xfId="22176"/>
    <cellStyle name="20% - Accent2 2 2 4 2 2 3 2 2" xfId="33792"/>
    <cellStyle name="20% - Accent2 2 2 4 2 2 3 2 3" xfId="49648"/>
    <cellStyle name="20% - Accent2 2 2 4 2 2 3 3" xfId="27984"/>
    <cellStyle name="20% - Accent2 2 2 4 2 2 3 4" xfId="41600"/>
    <cellStyle name="20% - Accent2 2 2 4 2 2 4" xfId="18889"/>
    <cellStyle name="20% - Accent2 2 2 4 2 2 4 2" xfId="30505"/>
    <cellStyle name="20% - Accent2 2 2 4 2 2 4 3" xfId="46361"/>
    <cellStyle name="20% - Accent2 2 2 4 2 2 5" xfId="4478"/>
    <cellStyle name="20% - Accent2 2 2 4 2 2 6" xfId="24697"/>
    <cellStyle name="20% - Accent2 2 2 4 2 2 7" xfId="36616"/>
    <cellStyle name="20% - Accent2 2 2 4 2 3" xfId="7851"/>
    <cellStyle name="20% - Accent2 2 2 4 2 3 2" xfId="10863"/>
    <cellStyle name="20% - Accent2 2 2 4 2 3 2 2" xfId="21592"/>
    <cellStyle name="20% - Accent2 2 2 4 2 3 2 2 2" xfId="33208"/>
    <cellStyle name="20% - Accent2 2 2 4 2 3 2 2 3" xfId="49064"/>
    <cellStyle name="20% - Accent2 2 2 4 2 3 2 3" xfId="27400"/>
    <cellStyle name="20% - Accent2 2 2 4 2 3 2 4" xfId="41005"/>
    <cellStyle name="20% - Accent2 2 2 4 2 3 3" xfId="19474"/>
    <cellStyle name="20% - Accent2 2 2 4 2 3 3 2" xfId="31090"/>
    <cellStyle name="20% - Accent2 2 2 4 2 3 3 3" xfId="46946"/>
    <cellStyle name="20% - Accent2 2 2 4 2 3 4" xfId="25282"/>
    <cellStyle name="20% - Accent2 2 2 4 2 3 5" xfId="38471"/>
    <cellStyle name="20% - Accent2 2 2 4 2 4" xfId="16953"/>
    <cellStyle name="20% - Accent2 2 2 4 2 4 2" xfId="22761"/>
    <cellStyle name="20% - Accent2 2 2 4 2 4 2 2" xfId="34377"/>
    <cellStyle name="20% - Accent2 2 2 4 2 4 2 3" xfId="50233"/>
    <cellStyle name="20% - Accent2 2 2 4 2 4 3" xfId="28569"/>
    <cellStyle name="20% - Accent2 2 2 4 2 4 4" xfId="44425"/>
    <cellStyle name="20% - Accent2 2 2 4 2 5" xfId="9616"/>
    <cellStyle name="20% - Accent2 2 2 4 2 5 2" xfId="20642"/>
    <cellStyle name="20% - Accent2 2 2 4 2 5 2 2" xfId="32258"/>
    <cellStyle name="20% - Accent2 2 2 4 2 5 2 3" xfId="48114"/>
    <cellStyle name="20% - Accent2 2 2 4 2 5 3" xfId="26450"/>
    <cellStyle name="20% - Accent2 2 2 4 2 5 4" xfId="39918"/>
    <cellStyle name="20% - Accent2 2 2 4 2 6" xfId="18305"/>
    <cellStyle name="20% - Accent2 2 2 4 2 6 2" xfId="29921"/>
    <cellStyle name="20% - Accent2 2 2 4 2 6 3" xfId="45777"/>
    <cellStyle name="20% - Accent2 2 2 4 2 7" xfId="3775"/>
    <cellStyle name="20% - Accent2 2 2 4 2 8" xfId="24113"/>
    <cellStyle name="20% - Accent2 2 2 4 2 9" xfId="35978"/>
    <cellStyle name="20% - Accent2 2 2 4 3" xfId="1435"/>
    <cellStyle name="20% - Accent2 2 2 4 3 2" xfId="8033"/>
    <cellStyle name="20% - Accent2 2 2 4 3 2 2" xfId="11046"/>
    <cellStyle name="20% - Accent2 2 2 4 3 2 2 2" xfId="21774"/>
    <cellStyle name="20% - Accent2 2 2 4 3 2 2 2 2" xfId="33390"/>
    <cellStyle name="20% - Accent2 2 2 4 3 2 2 2 3" xfId="49246"/>
    <cellStyle name="20% - Accent2 2 2 4 3 2 2 3" xfId="27582"/>
    <cellStyle name="20% - Accent2 2 2 4 3 2 2 4" xfId="41188"/>
    <cellStyle name="20% - Accent2 2 2 4 3 2 3" xfId="19656"/>
    <cellStyle name="20% - Accent2 2 2 4 3 2 3 2" xfId="31272"/>
    <cellStyle name="20% - Accent2 2 2 4 3 2 3 3" xfId="47128"/>
    <cellStyle name="20% - Accent2 2 2 4 3 2 4" xfId="25464"/>
    <cellStyle name="20% - Accent2 2 2 4 3 2 5" xfId="38653"/>
    <cellStyle name="20% - Accent2 2 2 4 3 3" xfId="17135"/>
    <cellStyle name="20% - Accent2 2 2 4 3 3 2" xfId="22943"/>
    <cellStyle name="20% - Accent2 2 2 4 3 3 2 2" xfId="34559"/>
    <cellStyle name="20% - Accent2 2 2 4 3 3 2 3" xfId="50415"/>
    <cellStyle name="20% - Accent2 2 2 4 3 3 3" xfId="28751"/>
    <cellStyle name="20% - Accent2 2 2 4 3 3 4" xfId="44607"/>
    <cellStyle name="20% - Accent2 2 2 4 3 4" xfId="9798"/>
    <cellStyle name="20% - Accent2 2 2 4 3 4 2" xfId="20824"/>
    <cellStyle name="20% - Accent2 2 2 4 3 4 2 2" xfId="32440"/>
    <cellStyle name="20% - Accent2 2 2 4 3 4 2 3" xfId="48296"/>
    <cellStyle name="20% - Accent2 2 2 4 3 4 3" xfId="26632"/>
    <cellStyle name="20% - Accent2 2 2 4 3 4 4" xfId="40100"/>
    <cellStyle name="20% - Accent2 2 2 4 3 5" xfId="18487"/>
    <cellStyle name="20% - Accent2 2 2 4 3 5 2" xfId="30103"/>
    <cellStyle name="20% - Accent2 2 2 4 3 5 3" xfId="45959"/>
    <cellStyle name="20% - Accent2 2 2 4 3 6" xfId="3962"/>
    <cellStyle name="20% - Accent2 2 2 4 3 7" xfId="24295"/>
    <cellStyle name="20% - Accent2 2 2 4 3 8" xfId="36160"/>
    <cellStyle name="20% - Accent2 2 2 4 4" xfId="1749"/>
    <cellStyle name="20% - Accent2 2 2 4 4 2" xfId="8293"/>
    <cellStyle name="20% - Accent2 2 2 4 4 2 2" xfId="11322"/>
    <cellStyle name="20% - Accent2 2 2 4 4 2 2 2" xfId="22030"/>
    <cellStyle name="20% - Accent2 2 2 4 4 2 2 2 2" xfId="33646"/>
    <cellStyle name="20% - Accent2 2 2 4 4 2 2 2 3" xfId="49502"/>
    <cellStyle name="20% - Accent2 2 2 4 4 2 2 3" xfId="27838"/>
    <cellStyle name="20% - Accent2 2 2 4 4 2 2 4" xfId="41454"/>
    <cellStyle name="20% - Accent2 2 2 4 4 2 3" xfId="19912"/>
    <cellStyle name="20% - Accent2 2 2 4 4 2 3 2" xfId="31528"/>
    <cellStyle name="20% - Accent2 2 2 4 4 2 3 3" xfId="47384"/>
    <cellStyle name="20% - Accent2 2 2 4 4 2 4" xfId="25720"/>
    <cellStyle name="20% - Accent2 2 2 4 4 2 5" xfId="38912"/>
    <cellStyle name="20% - Accent2 2 2 4 4 3" xfId="17391"/>
    <cellStyle name="20% - Accent2 2 2 4 4 3 2" xfId="23199"/>
    <cellStyle name="20% - Accent2 2 2 4 4 3 2 2" xfId="34815"/>
    <cellStyle name="20% - Accent2 2 2 4 4 3 2 3" xfId="50671"/>
    <cellStyle name="20% - Accent2 2 2 4 4 3 3" xfId="29007"/>
    <cellStyle name="20% - Accent2 2 2 4 4 3 4" xfId="44863"/>
    <cellStyle name="20% - Accent2 2 2 4 4 4" xfId="9470"/>
    <cellStyle name="20% - Accent2 2 2 4 4 4 2" xfId="20496"/>
    <cellStyle name="20% - Accent2 2 2 4 4 4 2 2" xfId="32112"/>
    <cellStyle name="20% - Accent2 2 2 4 4 4 2 3" xfId="47968"/>
    <cellStyle name="20% - Accent2 2 2 4 4 4 3" xfId="26304"/>
    <cellStyle name="20% - Accent2 2 2 4 4 4 4" xfId="39772"/>
    <cellStyle name="20% - Accent2 2 2 4 4 5" xfId="18743"/>
    <cellStyle name="20% - Accent2 2 2 4 4 5 2" xfId="30359"/>
    <cellStyle name="20% - Accent2 2 2 4 4 5 3" xfId="46215"/>
    <cellStyle name="20% - Accent2 2 2 4 4 6" xfId="4276"/>
    <cellStyle name="20% - Accent2 2 2 4 4 7" xfId="24551"/>
    <cellStyle name="20% - Accent2 2 2 4 4 8" xfId="36443"/>
    <cellStyle name="20% - Accent2 2 2 4 5" xfId="1006"/>
    <cellStyle name="20% - Accent2 2 2 4 5 2" xfId="7701"/>
    <cellStyle name="20% - Accent2 2 2 4 5 2 2" xfId="16807"/>
    <cellStyle name="20% - Accent2 2 2 4 5 2 2 2" xfId="22615"/>
    <cellStyle name="20% - Accent2 2 2 4 5 2 2 2 2" xfId="34231"/>
    <cellStyle name="20% - Accent2 2 2 4 5 2 2 2 3" xfId="50087"/>
    <cellStyle name="20% - Accent2 2 2 4 5 2 2 3" xfId="28423"/>
    <cellStyle name="20% - Accent2 2 2 4 5 2 2 4" xfId="44279"/>
    <cellStyle name="20% - Accent2 2 2 4 5 2 3" xfId="19328"/>
    <cellStyle name="20% - Accent2 2 2 4 5 2 3 2" xfId="30944"/>
    <cellStyle name="20% - Accent2 2 2 4 5 2 3 3" xfId="46800"/>
    <cellStyle name="20% - Accent2 2 2 4 5 2 4" xfId="25136"/>
    <cellStyle name="20% - Accent2 2 2 4 5 2 5" xfId="38323"/>
    <cellStyle name="20% - Accent2 2 2 4 5 3" xfId="10683"/>
    <cellStyle name="20% - Accent2 2 2 4 5 3 2" xfId="21446"/>
    <cellStyle name="20% - Accent2 2 2 4 5 3 2 2" xfId="33062"/>
    <cellStyle name="20% - Accent2 2 2 4 5 3 2 3" xfId="48918"/>
    <cellStyle name="20% - Accent2 2 2 4 5 3 3" xfId="27254"/>
    <cellStyle name="20% - Accent2 2 2 4 5 3 4" xfId="40843"/>
    <cellStyle name="20% - Accent2 2 2 4 5 4" xfId="18159"/>
    <cellStyle name="20% - Accent2 2 2 4 5 4 2" xfId="29775"/>
    <cellStyle name="20% - Accent2 2 2 4 5 4 3" xfId="45631"/>
    <cellStyle name="20% - Accent2 2 2 4 5 5" xfId="3542"/>
    <cellStyle name="20% - Accent2 2 2 4 5 6" xfId="23967"/>
    <cellStyle name="20% - Accent2 2 2 4 5 7" xfId="35791"/>
    <cellStyle name="20% - Accent2 2 2 4 6" xfId="3235"/>
    <cellStyle name="20% - Accent2 2 2 4 6 2" xfId="10463"/>
    <cellStyle name="20% - Accent2 2 2 4 6 2 2" xfId="21226"/>
    <cellStyle name="20% - Accent2 2 2 4 6 2 2 2" xfId="32842"/>
    <cellStyle name="20% - Accent2 2 2 4 6 2 2 3" xfId="48698"/>
    <cellStyle name="20% - Accent2 2 2 4 6 2 3" xfId="27034"/>
    <cellStyle name="20% - Accent2 2 2 4 6 2 4" xfId="40623"/>
    <cellStyle name="20% - Accent2 2 2 4 6 3" xfId="17939"/>
    <cellStyle name="20% - Accent2 2 2 4 6 3 2" xfId="29555"/>
    <cellStyle name="20% - Accent2 2 2 4 6 3 3" xfId="45411"/>
    <cellStyle name="20% - Accent2 2 2 4 6 4" xfId="23747"/>
    <cellStyle name="20% - Accent2 2 2 4 6 5" xfId="35534"/>
    <cellStyle name="20% - Accent2 2 2 4 7" xfId="7394"/>
    <cellStyle name="20% - Accent2 2 2 4 7 2" xfId="10070"/>
    <cellStyle name="20% - Accent2 2 2 4 7 2 2" xfId="21043"/>
    <cellStyle name="20% - Accent2 2 2 4 7 2 2 2" xfId="32659"/>
    <cellStyle name="20% - Accent2 2 2 4 7 2 2 3" xfId="48515"/>
    <cellStyle name="20% - Accent2 2 2 4 7 2 3" xfId="26851"/>
    <cellStyle name="20% - Accent2 2 2 4 7 2 4" xfId="40346"/>
    <cellStyle name="20% - Accent2 2 2 4 7 3" xfId="19108"/>
    <cellStyle name="20% - Accent2 2 2 4 7 3 2" xfId="30724"/>
    <cellStyle name="20% - Accent2 2 2 4 7 3 3" xfId="46580"/>
    <cellStyle name="20% - Accent2 2 2 4 7 4" xfId="24916"/>
    <cellStyle name="20% - Accent2 2 2 4 7 5" xfId="38066"/>
    <cellStyle name="20% - Accent2 2 2 4 8" xfId="16587"/>
    <cellStyle name="20% - Accent2 2 2 4 8 2" xfId="22395"/>
    <cellStyle name="20% - Accent2 2 2 4 8 2 2" xfId="34011"/>
    <cellStyle name="20% - Accent2 2 2 4 8 2 3" xfId="49867"/>
    <cellStyle name="20% - Accent2 2 2 4 8 3" xfId="28203"/>
    <cellStyle name="20% - Accent2 2 2 4 8 4" xfId="44059"/>
    <cellStyle name="20% - Accent2 2 2 4 9" xfId="9214"/>
    <cellStyle name="20% - Accent2 2 2 4 9 2" xfId="20240"/>
    <cellStyle name="20% - Accent2 2 2 4 9 2 2" xfId="31856"/>
    <cellStyle name="20% - Accent2 2 2 4 9 2 3" xfId="47712"/>
    <cellStyle name="20% - Accent2 2 2 4 9 3" xfId="26048"/>
    <cellStyle name="20% - Accent2 2 2 4 9 4" xfId="39516"/>
    <cellStyle name="20% - Accent2 2 2 5" xfId="532"/>
    <cellStyle name="20% - Accent2 2 2 5 10" xfId="17647"/>
    <cellStyle name="20% - Accent2 2 2 5 10 2" xfId="29263"/>
    <cellStyle name="20% - Accent2 2 2 5 10 3" xfId="45119"/>
    <cellStyle name="20% - Accent2 2 2 5 11" xfId="2645"/>
    <cellStyle name="20% - Accent2 2 2 5 12" xfId="23455"/>
    <cellStyle name="20% - Accent2 2 2 5 13" xfId="35102"/>
    <cellStyle name="20% - Accent2 2 2 5 2" xfId="1289"/>
    <cellStyle name="20% - Accent2 2 2 5 2 2" xfId="1987"/>
    <cellStyle name="20% - Accent2 2 2 5 2 2 2" xfId="8531"/>
    <cellStyle name="20% - Accent2 2 2 5 2 2 2 2" xfId="17573"/>
    <cellStyle name="20% - Accent2 2 2 5 2 2 2 2 2" xfId="23381"/>
    <cellStyle name="20% - Accent2 2 2 5 2 2 2 2 2 2" xfId="34997"/>
    <cellStyle name="20% - Accent2 2 2 5 2 2 2 2 2 3" xfId="50853"/>
    <cellStyle name="20% - Accent2 2 2 5 2 2 2 2 3" xfId="29189"/>
    <cellStyle name="20% - Accent2 2 2 5 2 2 2 2 4" xfId="45045"/>
    <cellStyle name="20% - Accent2 2 2 5 2 2 2 3" xfId="20094"/>
    <cellStyle name="20% - Accent2 2 2 5 2 2 2 3 2" xfId="31710"/>
    <cellStyle name="20% - Accent2 2 2 5 2 2 2 3 3" xfId="47566"/>
    <cellStyle name="20% - Accent2 2 2 5 2 2 2 4" xfId="25902"/>
    <cellStyle name="20% - Accent2 2 2 5 2 2 2 5" xfId="39121"/>
    <cellStyle name="20% - Accent2 2 2 5 2 2 3" xfId="11504"/>
    <cellStyle name="20% - Accent2 2 2 5 2 2 3 2" xfId="22212"/>
    <cellStyle name="20% - Accent2 2 2 5 2 2 3 2 2" xfId="33828"/>
    <cellStyle name="20% - Accent2 2 2 5 2 2 3 2 3" xfId="49684"/>
    <cellStyle name="20% - Accent2 2 2 5 2 2 3 3" xfId="28020"/>
    <cellStyle name="20% - Accent2 2 2 5 2 2 3 4" xfId="41636"/>
    <cellStyle name="20% - Accent2 2 2 5 2 2 4" xfId="18925"/>
    <cellStyle name="20% - Accent2 2 2 5 2 2 4 2" xfId="30541"/>
    <cellStyle name="20% - Accent2 2 2 5 2 2 4 3" xfId="46397"/>
    <cellStyle name="20% - Accent2 2 2 5 2 2 5" xfId="4514"/>
    <cellStyle name="20% - Accent2 2 2 5 2 2 6" xfId="24733"/>
    <cellStyle name="20% - Accent2 2 2 5 2 2 7" xfId="36652"/>
    <cellStyle name="20% - Accent2 2 2 5 2 3" xfId="7887"/>
    <cellStyle name="20% - Accent2 2 2 5 2 3 2" xfId="10900"/>
    <cellStyle name="20% - Accent2 2 2 5 2 3 2 2" xfId="21628"/>
    <cellStyle name="20% - Accent2 2 2 5 2 3 2 2 2" xfId="33244"/>
    <cellStyle name="20% - Accent2 2 2 5 2 3 2 2 3" xfId="49100"/>
    <cellStyle name="20% - Accent2 2 2 5 2 3 2 3" xfId="27436"/>
    <cellStyle name="20% - Accent2 2 2 5 2 3 2 4" xfId="41042"/>
    <cellStyle name="20% - Accent2 2 2 5 2 3 3" xfId="19510"/>
    <cellStyle name="20% - Accent2 2 2 5 2 3 3 2" xfId="31126"/>
    <cellStyle name="20% - Accent2 2 2 5 2 3 3 3" xfId="46982"/>
    <cellStyle name="20% - Accent2 2 2 5 2 3 4" xfId="25318"/>
    <cellStyle name="20% - Accent2 2 2 5 2 3 5" xfId="38507"/>
    <cellStyle name="20% - Accent2 2 2 5 2 4" xfId="16989"/>
    <cellStyle name="20% - Accent2 2 2 5 2 4 2" xfId="22797"/>
    <cellStyle name="20% - Accent2 2 2 5 2 4 2 2" xfId="34413"/>
    <cellStyle name="20% - Accent2 2 2 5 2 4 2 3" xfId="50269"/>
    <cellStyle name="20% - Accent2 2 2 5 2 4 3" xfId="28605"/>
    <cellStyle name="20% - Accent2 2 2 5 2 4 4" xfId="44461"/>
    <cellStyle name="20% - Accent2 2 2 5 2 5" xfId="9652"/>
    <cellStyle name="20% - Accent2 2 2 5 2 5 2" xfId="20678"/>
    <cellStyle name="20% - Accent2 2 2 5 2 5 2 2" xfId="32294"/>
    <cellStyle name="20% - Accent2 2 2 5 2 5 2 3" xfId="48150"/>
    <cellStyle name="20% - Accent2 2 2 5 2 5 3" xfId="26486"/>
    <cellStyle name="20% - Accent2 2 2 5 2 5 4" xfId="39954"/>
    <cellStyle name="20% - Accent2 2 2 5 2 6" xfId="18341"/>
    <cellStyle name="20% - Accent2 2 2 5 2 6 2" xfId="29957"/>
    <cellStyle name="20% - Accent2 2 2 5 2 6 3" xfId="45813"/>
    <cellStyle name="20% - Accent2 2 2 5 2 7" xfId="3816"/>
    <cellStyle name="20% - Accent2 2 2 5 2 8" xfId="24149"/>
    <cellStyle name="20% - Accent2 2 2 5 2 9" xfId="36014"/>
    <cellStyle name="20% - Accent2 2 2 5 3" xfId="1471"/>
    <cellStyle name="20% - Accent2 2 2 5 3 2" xfId="8069"/>
    <cellStyle name="20% - Accent2 2 2 5 3 2 2" xfId="11082"/>
    <cellStyle name="20% - Accent2 2 2 5 3 2 2 2" xfId="21810"/>
    <cellStyle name="20% - Accent2 2 2 5 3 2 2 2 2" xfId="33426"/>
    <cellStyle name="20% - Accent2 2 2 5 3 2 2 2 3" xfId="49282"/>
    <cellStyle name="20% - Accent2 2 2 5 3 2 2 3" xfId="27618"/>
    <cellStyle name="20% - Accent2 2 2 5 3 2 2 4" xfId="41224"/>
    <cellStyle name="20% - Accent2 2 2 5 3 2 3" xfId="19692"/>
    <cellStyle name="20% - Accent2 2 2 5 3 2 3 2" xfId="31308"/>
    <cellStyle name="20% - Accent2 2 2 5 3 2 3 3" xfId="47164"/>
    <cellStyle name="20% - Accent2 2 2 5 3 2 4" xfId="25500"/>
    <cellStyle name="20% - Accent2 2 2 5 3 2 5" xfId="38689"/>
    <cellStyle name="20% - Accent2 2 2 5 3 3" xfId="17171"/>
    <cellStyle name="20% - Accent2 2 2 5 3 3 2" xfId="22979"/>
    <cellStyle name="20% - Accent2 2 2 5 3 3 2 2" xfId="34595"/>
    <cellStyle name="20% - Accent2 2 2 5 3 3 2 3" xfId="50451"/>
    <cellStyle name="20% - Accent2 2 2 5 3 3 3" xfId="28787"/>
    <cellStyle name="20% - Accent2 2 2 5 3 3 4" xfId="44643"/>
    <cellStyle name="20% - Accent2 2 2 5 3 4" xfId="9834"/>
    <cellStyle name="20% - Accent2 2 2 5 3 4 2" xfId="20860"/>
    <cellStyle name="20% - Accent2 2 2 5 3 4 2 2" xfId="32476"/>
    <cellStyle name="20% - Accent2 2 2 5 3 4 2 3" xfId="48332"/>
    <cellStyle name="20% - Accent2 2 2 5 3 4 3" xfId="26668"/>
    <cellStyle name="20% - Accent2 2 2 5 3 4 4" xfId="40136"/>
    <cellStyle name="20% - Accent2 2 2 5 3 5" xfId="18523"/>
    <cellStyle name="20% - Accent2 2 2 5 3 5 2" xfId="30139"/>
    <cellStyle name="20% - Accent2 2 2 5 3 5 3" xfId="45995"/>
    <cellStyle name="20% - Accent2 2 2 5 3 6" xfId="3998"/>
    <cellStyle name="20% - Accent2 2 2 5 3 7" xfId="24331"/>
    <cellStyle name="20% - Accent2 2 2 5 3 8" xfId="36196"/>
    <cellStyle name="20% - Accent2 2 2 5 4" xfId="1619"/>
    <cellStyle name="20% - Accent2 2 2 5 4 2" xfId="8184"/>
    <cellStyle name="20% - Accent2 2 2 5 4 2 2" xfId="11206"/>
    <cellStyle name="20% - Accent2 2 2 5 4 2 2 2" xfId="21921"/>
    <cellStyle name="20% - Accent2 2 2 5 4 2 2 2 2" xfId="33537"/>
    <cellStyle name="20% - Accent2 2 2 5 4 2 2 2 3" xfId="49393"/>
    <cellStyle name="20% - Accent2 2 2 5 4 2 2 3" xfId="27729"/>
    <cellStyle name="20% - Accent2 2 2 5 4 2 2 4" xfId="41342"/>
    <cellStyle name="20% - Accent2 2 2 5 4 2 3" xfId="19803"/>
    <cellStyle name="20% - Accent2 2 2 5 4 2 3 2" xfId="31419"/>
    <cellStyle name="20% - Accent2 2 2 5 4 2 3 3" xfId="47275"/>
    <cellStyle name="20% - Accent2 2 2 5 4 2 4" xfId="25611"/>
    <cellStyle name="20% - Accent2 2 2 5 4 2 5" xfId="38803"/>
    <cellStyle name="20% - Accent2 2 2 5 4 3" xfId="17282"/>
    <cellStyle name="20% - Accent2 2 2 5 4 3 2" xfId="23090"/>
    <cellStyle name="20% - Accent2 2 2 5 4 3 2 2" xfId="34706"/>
    <cellStyle name="20% - Accent2 2 2 5 4 3 2 3" xfId="50562"/>
    <cellStyle name="20% - Accent2 2 2 5 4 3 3" xfId="28898"/>
    <cellStyle name="20% - Accent2 2 2 5 4 3 4" xfId="44754"/>
    <cellStyle name="20% - Accent2 2 2 5 4 4" xfId="9361"/>
    <cellStyle name="20% - Accent2 2 2 5 4 4 2" xfId="20387"/>
    <cellStyle name="20% - Accent2 2 2 5 4 4 2 2" xfId="32003"/>
    <cellStyle name="20% - Accent2 2 2 5 4 4 2 3" xfId="47859"/>
    <cellStyle name="20% - Accent2 2 2 5 4 4 3" xfId="26195"/>
    <cellStyle name="20% - Accent2 2 2 5 4 4 4" xfId="39663"/>
    <cellStyle name="20% - Accent2 2 2 5 4 5" xfId="18634"/>
    <cellStyle name="20% - Accent2 2 2 5 4 5 2" xfId="30250"/>
    <cellStyle name="20% - Accent2 2 2 5 4 5 3" xfId="46106"/>
    <cellStyle name="20% - Accent2 2 2 5 4 6" xfId="4146"/>
    <cellStyle name="20% - Accent2 2 2 5 4 7" xfId="24442"/>
    <cellStyle name="20% - Accent2 2 2 5 4 8" xfId="36328"/>
    <cellStyle name="20% - Accent2 2 2 5 5" xfId="890"/>
    <cellStyle name="20% - Accent2 2 2 5 5 2" xfId="7585"/>
    <cellStyle name="20% - Accent2 2 2 5 5 2 2" xfId="16698"/>
    <cellStyle name="20% - Accent2 2 2 5 5 2 2 2" xfId="22506"/>
    <cellStyle name="20% - Accent2 2 2 5 5 2 2 2 2" xfId="34122"/>
    <cellStyle name="20% - Accent2 2 2 5 5 2 2 2 3" xfId="49978"/>
    <cellStyle name="20% - Accent2 2 2 5 5 2 2 3" xfId="28314"/>
    <cellStyle name="20% - Accent2 2 2 5 5 2 2 4" xfId="44170"/>
    <cellStyle name="20% - Accent2 2 2 5 5 2 3" xfId="19219"/>
    <cellStyle name="20% - Accent2 2 2 5 5 2 3 2" xfId="30835"/>
    <cellStyle name="20% - Accent2 2 2 5 5 2 3 3" xfId="46691"/>
    <cellStyle name="20% - Accent2 2 2 5 5 2 4" xfId="25027"/>
    <cellStyle name="20% - Accent2 2 2 5 5 2 5" xfId="38211"/>
    <cellStyle name="20% - Accent2 2 2 5 5 3" xfId="10574"/>
    <cellStyle name="20% - Accent2 2 2 5 5 3 2" xfId="21337"/>
    <cellStyle name="20% - Accent2 2 2 5 5 3 2 2" xfId="32953"/>
    <cellStyle name="20% - Accent2 2 2 5 5 3 2 3" xfId="48809"/>
    <cellStyle name="20% - Accent2 2 2 5 5 3 3" xfId="27145"/>
    <cellStyle name="20% - Accent2 2 2 5 5 3 4" xfId="40734"/>
    <cellStyle name="20% - Accent2 2 2 5 5 4" xfId="18050"/>
    <cellStyle name="20% - Accent2 2 2 5 5 4 2" xfId="29666"/>
    <cellStyle name="20% - Accent2 2 2 5 5 4 3" xfId="45522"/>
    <cellStyle name="20% - Accent2 2 2 5 5 5" xfId="3426"/>
    <cellStyle name="20% - Accent2 2 2 5 5 6" xfId="23858"/>
    <cellStyle name="20% - Accent2 2 2 5 5 7" xfId="35679"/>
    <cellStyle name="20% - Accent2 2 2 5 6" xfId="3092"/>
    <cellStyle name="20% - Accent2 2 2 5 6 2" xfId="10322"/>
    <cellStyle name="20% - Accent2 2 2 5 6 2 2" xfId="21117"/>
    <cellStyle name="20% - Accent2 2 2 5 6 2 2 2" xfId="32733"/>
    <cellStyle name="20% - Accent2 2 2 5 6 2 2 3" xfId="48589"/>
    <cellStyle name="20% - Accent2 2 2 5 6 2 3" xfId="26925"/>
    <cellStyle name="20% - Accent2 2 2 5 6 2 4" xfId="40497"/>
    <cellStyle name="20% - Accent2 2 2 5 6 3" xfId="17830"/>
    <cellStyle name="20% - Accent2 2 2 5 6 3 2" xfId="29446"/>
    <cellStyle name="20% - Accent2 2 2 5 6 3 3" xfId="45302"/>
    <cellStyle name="20% - Accent2 2 2 5 6 4" xfId="23638"/>
    <cellStyle name="20% - Accent2 2 2 5 6 5" xfId="35408"/>
    <cellStyle name="20% - Accent2 2 2 5 7" xfId="7285"/>
    <cellStyle name="20% - Accent2 2 2 5 7 2" xfId="9955"/>
    <cellStyle name="20% - Accent2 2 2 5 7 2 2" xfId="20934"/>
    <cellStyle name="20% - Accent2 2 2 5 7 2 2 2" xfId="32550"/>
    <cellStyle name="20% - Accent2 2 2 5 7 2 2 3" xfId="48406"/>
    <cellStyle name="20% - Accent2 2 2 5 7 2 3" xfId="26742"/>
    <cellStyle name="20% - Accent2 2 2 5 7 2 4" xfId="40235"/>
    <cellStyle name="20% - Accent2 2 2 5 7 3" xfId="18999"/>
    <cellStyle name="20% - Accent2 2 2 5 7 3 2" xfId="30615"/>
    <cellStyle name="20% - Accent2 2 2 5 7 3 3" xfId="46471"/>
    <cellStyle name="20% - Accent2 2 2 5 7 4" xfId="24807"/>
    <cellStyle name="20% - Accent2 2 2 5 7 5" xfId="37957"/>
    <cellStyle name="20% - Accent2 2 2 5 8" xfId="16478"/>
    <cellStyle name="20% - Accent2 2 2 5 8 2" xfId="22286"/>
    <cellStyle name="20% - Accent2 2 2 5 8 2 2" xfId="33902"/>
    <cellStyle name="20% - Accent2 2 2 5 8 2 3" xfId="49758"/>
    <cellStyle name="20% - Accent2 2 2 5 8 3" xfId="28094"/>
    <cellStyle name="20% - Accent2 2 2 5 8 4" xfId="43950"/>
    <cellStyle name="20% - Accent2 2 2 5 9" xfId="9250"/>
    <cellStyle name="20% - Accent2 2 2 5 9 2" xfId="20276"/>
    <cellStyle name="20% - Accent2 2 2 5 9 2 2" xfId="31892"/>
    <cellStyle name="20% - Accent2 2 2 5 9 2 3" xfId="47748"/>
    <cellStyle name="20% - Accent2 2 2 5 9 3" xfId="26084"/>
    <cellStyle name="20% - Accent2 2 2 5 9 4" xfId="39552"/>
    <cellStyle name="20% - Accent2 2 2 6" xfId="1083"/>
    <cellStyle name="20% - Accent2 2 2 6 2" xfId="1842"/>
    <cellStyle name="20% - Accent2 2 2 6 2 2" xfId="8386"/>
    <cellStyle name="20% - Accent2 2 2 6 2 2 2" xfId="17428"/>
    <cellStyle name="20% - Accent2 2 2 6 2 2 2 2" xfId="23236"/>
    <cellStyle name="20% - Accent2 2 2 6 2 2 2 2 2" xfId="34852"/>
    <cellStyle name="20% - Accent2 2 2 6 2 2 2 2 3" xfId="50708"/>
    <cellStyle name="20% - Accent2 2 2 6 2 2 2 3" xfId="29044"/>
    <cellStyle name="20% - Accent2 2 2 6 2 2 2 4" xfId="44900"/>
    <cellStyle name="20% - Accent2 2 2 6 2 2 3" xfId="19949"/>
    <cellStyle name="20% - Accent2 2 2 6 2 2 3 2" xfId="31565"/>
    <cellStyle name="20% - Accent2 2 2 6 2 2 3 3" xfId="47421"/>
    <cellStyle name="20% - Accent2 2 2 6 2 2 4" xfId="25757"/>
    <cellStyle name="20% - Accent2 2 2 6 2 2 5" xfId="38976"/>
    <cellStyle name="20% - Accent2 2 2 6 2 3" xfId="11359"/>
    <cellStyle name="20% - Accent2 2 2 6 2 3 2" xfId="22067"/>
    <cellStyle name="20% - Accent2 2 2 6 2 3 2 2" xfId="33683"/>
    <cellStyle name="20% - Accent2 2 2 6 2 3 2 3" xfId="49539"/>
    <cellStyle name="20% - Accent2 2 2 6 2 3 3" xfId="27875"/>
    <cellStyle name="20% - Accent2 2 2 6 2 3 4" xfId="41491"/>
    <cellStyle name="20% - Accent2 2 2 6 2 4" xfId="18780"/>
    <cellStyle name="20% - Accent2 2 2 6 2 4 2" xfId="30396"/>
    <cellStyle name="20% - Accent2 2 2 6 2 4 3" xfId="46252"/>
    <cellStyle name="20% - Accent2 2 2 6 2 5" xfId="4369"/>
    <cellStyle name="20% - Accent2 2 2 6 2 6" xfId="24588"/>
    <cellStyle name="20% - Accent2 2 2 6 2 7" xfId="36507"/>
    <cellStyle name="20% - Accent2 2 2 6 3" xfId="7742"/>
    <cellStyle name="20% - Accent2 2 2 6 3 2" xfId="10740"/>
    <cellStyle name="20% - Accent2 2 2 6 3 2 2" xfId="21483"/>
    <cellStyle name="20% - Accent2 2 2 6 3 2 2 2" xfId="33099"/>
    <cellStyle name="20% - Accent2 2 2 6 3 2 2 3" xfId="48955"/>
    <cellStyle name="20% - Accent2 2 2 6 3 2 3" xfId="27291"/>
    <cellStyle name="20% - Accent2 2 2 6 3 2 4" xfId="40889"/>
    <cellStyle name="20% - Accent2 2 2 6 3 3" xfId="19365"/>
    <cellStyle name="20% - Accent2 2 2 6 3 3 2" xfId="30981"/>
    <cellStyle name="20% - Accent2 2 2 6 3 3 3" xfId="46837"/>
    <cellStyle name="20% - Accent2 2 2 6 3 4" xfId="25173"/>
    <cellStyle name="20% - Accent2 2 2 6 3 5" xfId="38362"/>
    <cellStyle name="20% - Accent2 2 2 6 4" xfId="16844"/>
    <cellStyle name="20% - Accent2 2 2 6 4 2" xfId="22652"/>
    <cellStyle name="20% - Accent2 2 2 6 4 2 2" xfId="34268"/>
    <cellStyle name="20% - Accent2 2 2 6 4 2 3" xfId="50124"/>
    <cellStyle name="20% - Accent2 2 2 6 4 3" xfId="28460"/>
    <cellStyle name="20% - Accent2 2 2 6 4 4" xfId="44316"/>
    <cellStyle name="20% - Accent2 2 2 6 5" xfId="9507"/>
    <cellStyle name="20% - Accent2 2 2 6 5 2" xfId="20533"/>
    <cellStyle name="20% - Accent2 2 2 6 5 2 2" xfId="32149"/>
    <cellStyle name="20% - Accent2 2 2 6 5 2 3" xfId="48005"/>
    <cellStyle name="20% - Accent2 2 2 6 5 3" xfId="26341"/>
    <cellStyle name="20% - Accent2 2 2 6 5 4" xfId="39809"/>
    <cellStyle name="20% - Accent2 2 2 6 6" xfId="18196"/>
    <cellStyle name="20% - Accent2 2 2 6 6 2" xfId="29812"/>
    <cellStyle name="20% - Accent2 2 2 6 6 3" xfId="45668"/>
    <cellStyle name="20% - Accent2 2 2 6 7" xfId="3610"/>
    <cellStyle name="20% - Accent2 2 2 6 8" xfId="24004"/>
    <cellStyle name="20% - Accent2 2 2 6 9" xfId="35842"/>
    <cellStyle name="20% - Accent2 2 2 7" xfId="1326"/>
    <cellStyle name="20% - Accent2 2 2 7 2" xfId="7924"/>
    <cellStyle name="20% - Accent2 2 2 7 2 2" xfId="10937"/>
    <cellStyle name="20% - Accent2 2 2 7 2 2 2" xfId="21665"/>
    <cellStyle name="20% - Accent2 2 2 7 2 2 2 2" xfId="33281"/>
    <cellStyle name="20% - Accent2 2 2 7 2 2 2 3" xfId="49137"/>
    <cellStyle name="20% - Accent2 2 2 7 2 2 3" xfId="27473"/>
    <cellStyle name="20% - Accent2 2 2 7 2 2 4" xfId="41079"/>
    <cellStyle name="20% - Accent2 2 2 7 2 3" xfId="19547"/>
    <cellStyle name="20% - Accent2 2 2 7 2 3 2" xfId="31163"/>
    <cellStyle name="20% - Accent2 2 2 7 2 3 3" xfId="47019"/>
    <cellStyle name="20% - Accent2 2 2 7 2 4" xfId="25355"/>
    <cellStyle name="20% - Accent2 2 2 7 2 5" xfId="38544"/>
    <cellStyle name="20% - Accent2 2 2 7 3" xfId="17026"/>
    <cellStyle name="20% - Accent2 2 2 7 3 2" xfId="22834"/>
    <cellStyle name="20% - Accent2 2 2 7 3 2 2" xfId="34450"/>
    <cellStyle name="20% - Accent2 2 2 7 3 2 3" xfId="50306"/>
    <cellStyle name="20% - Accent2 2 2 7 3 3" xfId="28642"/>
    <cellStyle name="20% - Accent2 2 2 7 3 4" xfId="44498"/>
    <cellStyle name="20% - Accent2 2 2 7 4" xfId="9689"/>
    <cellStyle name="20% - Accent2 2 2 7 4 2" xfId="20715"/>
    <cellStyle name="20% - Accent2 2 2 7 4 2 2" xfId="32331"/>
    <cellStyle name="20% - Accent2 2 2 7 4 2 3" xfId="48187"/>
    <cellStyle name="20% - Accent2 2 2 7 4 3" xfId="26523"/>
    <cellStyle name="20% - Accent2 2 2 7 4 4" xfId="39991"/>
    <cellStyle name="20% - Accent2 2 2 7 5" xfId="18378"/>
    <cellStyle name="20% - Accent2 2 2 7 5 2" xfId="29994"/>
    <cellStyle name="20% - Accent2 2 2 7 5 3" xfId="45850"/>
    <cellStyle name="20% - Accent2 2 2 7 6" xfId="3853"/>
    <cellStyle name="20% - Accent2 2 2 7 7" xfId="24186"/>
    <cellStyle name="20% - Accent2 2 2 7 8" xfId="36051"/>
    <cellStyle name="20% - Accent2 2 2 8" xfId="1512"/>
    <cellStyle name="20% - Accent2 2 2 8 2" xfId="8106"/>
    <cellStyle name="20% - Accent2 2 2 8 2 2" xfId="11121"/>
    <cellStyle name="20% - Accent2 2 2 8 2 2 2" xfId="21847"/>
    <cellStyle name="20% - Accent2 2 2 8 2 2 2 2" xfId="33463"/>
    <cellStyle name="20% - Accent2 2 2 8 2 2 2 3" xfId="49319"/>
    <cellStyle name="20% - Accent2 2 2 8 2 2 3" xfId="27655"/>
    <cellStyle name="20% - Accent2 2 2 8 2 2 4" xfId="41262"/>
    <cellStyle name="20% - Accent2 2 2 8 2 3" xfId="19729"/>
    <cellStyle name="20% - Accent2 2 2 8 2 3 2" xfId="31345"/>
    <cellStyle name="20% - Accent2 2 2 8 2 3 3" xfId="47201"/>
    <cellStyle name="20% - Accent2 2 2 8 2 4" xfId="25537"/>
    <cellStyle name="20% - Accent2 2 2 8 2 5" xfId="38726"/>
    <cellStyle name="20% - Accent2 2 2 8 3" xfId="17208"/>
    <cellStyle name="20% - Accent2 2 2 8 3 2" xfId="23016"/>
    <cellStyle name="20% - Accent2 2 2 8 3 2 2" xfId="34632"/>
    <cellStyle name="20% - Accent2 2 2 8 3 2 3" xfId="50488"/>
    <cellStyle name="20% - Accent2 2 2 8 3 3" xfId="28824"/>
    <cellStyle name="20% - Accent2 2 2 8 3 4" xfId="44680"/>
    <cellStyle name="20% - Accent2 2 2 8 4" xfId="9287"/>
    <cellStyle name="20% - Accent2 2 2 8 4 2" xfId="20313"/>
    <cellStyle name="20% - Accent2 2 2 8 4 2 2" xfId="31929"/>
    <cellStyle name="20% - Accent2 2 2 8 4 2 3" xfId="47785"/>
    <cellStyle name="20% - Accent2 2 2 8 4 3" xfId="26121"/>
    <cellStyle name="20% - Accent2 2 2 8 4 4" xfId="39589"/>
    <cellStyle name="20% - Accent2 2 2 8 5" xfId="18560"/>
    <cellStyle name="20% - Accent2 2 2 8 5 2" xfId="30176"/>
    <cellStyle name="20% - Accent2 2 2 8 5 3" xfId="46032"/>
    <cellStyle name="20% - Accent2 2 2 8 6" xfId="4039"/>
    <cellStyle name="20% - Accent2 2 2 8 7" xfId="24368"/>
    <cellStyle name="20% - Accent2 2 2 8 8" xfId="36236"/>
    <cellStyle name="20% - Accent2 2 2 9" xfId="806"/>
    <cellStyle name="20% - Accent2 2 2 9 2" xfId="7501"/>
    <cellStyle name="20% - Accent2 2 2 9 2 2" xfId="16624"/>
    <cellStyle name="20% - Accent2 2 2 9 2 2 2" xfId="22432"/>
    <cellStyle name="20% - Accent2 2 2 9 2 2 2 2" xfId="34048"/>
    <cellStyle name="20% - Accent2 2 2 9 2 2 2 3" xfId="49904"/>
    <cellStyle name="20% - Accent2 2 2 9 2 2 3" xfId="28240"/>
    <cellStyle name="20% - Accent2 2 2 9 2 2 4" xfId="44096"/>
    <cellStyle name="20% - Accent2 2 2 9 2 3" xfId="19145"/>
    <cellStyle name="20% - Accent2 2 2 9 2 3 2" xfId="30761"/>
    <cellStyle name="20% - Accent2 2 2 9 2 3 3" xfId="46617"/>
    <cellStyle name="20% - Accent2 2 2 9 2 4" xfId="24953"/>
    <cellStyle name="20% - Accent2 2 2 9 2 5" xfId="38134"/>
    <cellStyle name="20% - Accent2 2 2 9 3" xfId="10500"/>
    <cellStyle name="20% - Accent2 2 2 9 3 2" xfId="21263"/>
    <cellStyle name="20% - Accent2 2 2 9 3 2 2" xfId="32879"/>
    <cellStyle name="20% - Accent2 2 2 9 3 2 3" xfId="48735"/>
    <cellStyle name="20% - Accent2 2 2 9 3 3" xfId="27071"/>
    <cellStyle name="20% - Accent2 2 2 9 3 4" xfId="40660"/>
    <cellStyle name="20% - Accent2 2 2 9 4" xfId="17976"/>
    <cellStyle name="20% - Accent2 2 2 9 4 2" xfId="29592"/>
    <cellStyle name="20% - Accent2 2 2 9 4 3" xfId="45448"/>
    <cellStyle name="20% - Accent2 2 2 9 5" xfId="3342"/>
    <cellStyle name="20% - Accent2 2 2 9 6" xfId="23784"/>
    <cellStyle name="20% - Accent2 2 2 9 7" xfId="35602"/>
    <cellStyle name="20% - Accent2 2 3" xfId="580"/>
    <cellStyle name="20% - Accent2 2 3 10" xfId="9124"/>
    <cellStyle name="20% - Accent2 2 3 10 2" xfId="20150"/>
    <cellStyle name="20% - Accent2 2 3 10 2 2" xfId="31766"/>
    <cellStyle name="20% - Accent2 2 3 10 2 3" xfId="47622"/>
    <cellStyle name="20% - Accent2 2 3 10 3" xfId="25958"/>
    <cellStyle name="20% - Accent2 2 3 10 4" xfId="39426"/>
    <cellStyle name="20% - Accent2 2 3 11" xfId="17666"/>
    <cellStyle name="20% - Accent2 2 3 11 2" xfId="29282"/>
    <cellStyle name="20% - Accent2 2 3 11 3" xfId="45138"/>
    <cellStyle name="20% - Accent2 2 3 12" xfId="2664"/>
    <cellStyle name="20% - Accent2 2 3 13" xfId="23474"/>
    <cellStyle name="20% - Accent2 2 3 14" xfId="35121"/>
    <cellStyle name="20% - Accent2 2 3 2" xfId="909"/>
    <cellStyle name="20% - Accent2 2 3 2 2" xfId="1638"/>
    <cellStyle name="20% - Accent2 2 3 2 2 2" xfId="8203"/>
    <cellStyle name="20% - Accent2 2 3 2 2 2 2" xfId="17301"/>
    <cellStyle name="20% - Accent2 2 3 2 2 2 2 2" xfId="23109"/>
    <cellStyle name="20% - Accent2 2 3 2 2 2 2 2 2" xfId="34725"/>
    <cellStyle name="20% - Accent2 2 3 2 2 2 2 2 3" xfId="50581"/>
    <cellStyle name="20% - Accent2 2 3 2 2 2 2 3" xfId="28917"/>
    <cellStyle name="20% - Accent2 2 3 2 2 2 2 4" xfId="44773"/>
    <cellStyle name="20% - Accent2 2 3 2 2 2 3" xfId="19822"/>
    <cellStyle name="20% - Accent2 2 3 2 2 2 3 2" xfId="31438"/>
    <cellStyle name="20% - Accent2 2 3 2 2 2 3 3" xfId="47294"/>
    <cellStyle name="20% - Accent2 2 3 2 2 2 4" xfId="25630"/>
    <cellStyle name="20% - Accent2 2 3 2 2 2 5" xfId="38822"/>
    <cellStyle name="20% - Accent2 2 3 2 2 3" xfId="11225"/>
    <cellStyle name="20% - Accent2 2 3 2 2 3 2" xfId="21940"/>
    <cellStyle name="20% - Accent2 2 3 2 2 3 2 2" xfId="33556"/>
    <cellStyle name="20% - Accent2 2 3 2 2 3 2 3" xfId="49412"/>
    <cellStyle name="20% - Accent2 2 3 2 2 3 3" xfId="27748"/>
    <cellStyle name="20% - Accent2 2 3 2 2 3 4" xfId="41361"/>
    <cellStyle name="20% - Accent2 2 3 2 2 4" xfId="18653"/>
    <cellStyle name="20% - Accent2 2 3 2 2 4 2" xfId="30269"/>
    <cellStyle name="20% - Accent2 2 3 2 2 4 3" xfId="46125"/>
    <cellStyle name="20% - Accent2 2 3 2 2 5" xfId="4165"/>
    <cellStyle name="20% - Accent2 2 3 2 2 6" xfId="24461"/>
    <cellStyle name="20% - Accent2 2 3 2 2 7" xfId="36347"/>
    <cellStyle name="20% - Accent2 2 3 2 3" xfId="7604"/>
    <cellStyle name="20% - Accent2 2 3 2 3 2" xfId="10593"/>
    <cellStyle name="20% - Accent2 2 3 2 3 2 2" xfId="21356"/>
    <cellStyle name="20% - Accent2 2 3 2 3 2 2 2" xfId="32972"/>
    <cellStyle name="20% - Accent2 2 3 2 3 2 2 3" xfId="48828"/>
    <cellStyle name="20% - Accent2 2 3 2 3 2 3" xfId="27164"/>
    <cellStyle name="20% - Accent2 2 3 2 3 2 4" xfId="40753"/>
    <cellStyle name="20% - Accent2 2 3 2 3 3" xfId="19238"/>
    <cellStyle name="20% - Accent2 2 3 2 3 3 2" xfId="30854"/>
    <cellStyle name="20% - Accent2 2 3 2 3 3 3" xfId="46710"/>
    <cellStyle name="20% - Accent2 2 3 2 3 4" xfId="25046"/>
    <cellStyle name="20% - Accent2 2 3 2 3 5" xfId="38230"/>
    <cellStyle name="20% - Accent2 2 3 2 4" xfId="16717"/>
    <cellStyle name="20% - Accent2 2 3 2 4 2" xfId="22525"/>
    <cellStyle name="20% - Accent2 2 3 2 4 2 2" xfId="34141"/>
    <cellStyle name="20% - Accent2 2 3 2 4 2 3" xfId="49997"/>
    <cellStyle name="20% - Accent2 2 3 2 4 3" xfId="28333"/>
    <cellStyle name="20% - Accent2 2 3 2 4 4" xfId="44189"/>
    <cellStyle name="20% - Accent2 2 3 2 5" xfId="9380"/>
    <cellStyle name="20% - Accent2 2 3 2 5 2" xfId="20406"/>
    <cellStyle name="20% - Accent2 2 3 2 5 2 2" xfId="32022"/>
    <cellStyle name="20% - Accent2 2 3 2 5 2 3" xfId="47878"/>
    <cellStyle name="20% - Accent2 2 3 2 5 3" xfId="26214"/>
    <cellStyle name="20% - Accent2 2 3 2 5 4" xfId="39682"/>
    <cellStyle name="20% - Accent2 2 3 2 6" xfId="18069"/>
    <cellStyle name="20% - Accent2 2 3 2 6 2" xfId="29685"/>
    <cellStyle name="20% - Accent2 2 3 2 6 3" xfId="45541"/>
    <cellStyle name="20% - Accent2 2 3 2 7" xfId="3445"/>
    <cellStyle name="20% - Accent2 2 3 2 8" xfId="23877"/>
    <cellStyle name="20% - Accent2 2 3 2 9" xfId="35698"/>
    <cellStyle name="20% - Accent2 2 3 3" xfId="1131"/>
    <cellStyle name="20% - Accent2 2 3 3 2" xfId="1861"/>
    <cellStyle name="20% - Accent2 2 3 3 2 2" xfId="8405"/>
    <cellStyle name="20% - Accent2 2 3 3 2 2 2" xfId="17447"/>
    <cellStyle name="20% - Accent2 2 3 3 2 2 2 2" xfId="23255"/>
    <cellStyle name="20% - Accent2 2 3 3 2 2 2 2 2" xfId="34871"/>
    <cellStyle name="20% - Accent2 2 3 3 2 2 2 2 3" xfId="50727"/>
    <cellStyle name="20% - Accent2 2 3 3 2 2 2 3" xfId="29063"/>
    <cellStyle name="20% - Accent2 2 3 3 2 2 2 4" xfId="44919"/>
    <cellStyle name="20% - Accent2 2 3 3 2 2 3" xfId="19968"/>
    <cellStyle name="20% - Accent2 2 3 3 2 2 3 2" xfId="31584"/>
    <cellStyle name="20% - Accent2 2 3 3 2 2 3 3" xfId="47440"/>
    <cellStyle name="20% - Accent2 2 3 3 2 2 4" xfId="25776"/>
    <cellStyle name="20% - Accent2 2 3 3 2 2 5" xfId="38995"/>
    <cellStyle name="20% - Accent2 2 3 3 2 3" xfId="11378"/>
    <cellStyle name="20% - Accent2 2 3 3 2 3 2" xfId="22086"/>
    <cellStyle name="20% - Accent2 2 3 3 2 3 2 2" xfId="33702"/>
    <cellStyle name="20% - Accent2 2 3 3 2 3 2 3" xfId="49558"/>
    <cellStyle name="20% - Accent2 2 3 3 2 3 3" xfId="27894"/>
    <cellStyle name="20% - Accent2 2 3 3 2 3 4" xfId="41510"/>
    <cellStyle name="20% - Accent2 2 3 3 2 4" xfId="18799"/>
    <cellStyle name="20% - Accent2 2 3 3 2 4 2" xfId="30415"/>
    <cellStyle name="20% - Accent2 2 3 3 2 4 3" xfId="46271"/>
    <cellStyle name="20% - Accent2 2 3 3 2 5" xfId="4388"/>
    <cellStyle name="20% - Accent2 2 3 3 2 6" xfId="24607"/>
    <cellStyle name="20% - Accent2 2 3 3 2 7" xfId="36526"/>
    <cellStyle name="20% - Accent2 2 3 3 3" xfId="7761"/>
    <cellStyle name="20% - Accent2 2 3 3 3 2" xfId="10766"/>
    <cellStyle name="20% - Accent2 2 3 3 3 2 2" xfId="21502"/>
    <cellStyle name="20% - Accent2 2 3 3 3 2 2 2" xfId="33118"/>
    <cellStyle name="20% - Accent2 2 3 3 3 2 2 3" xfId="48974"/>
    <cellStyle name="20% - Accent2 2 3 3 3 2 3" xfId="27310"/>
    <cellStyle name="20% - Accent2 2 3 3 3 2 4" xfId="40910"/>
    <cellStyle name="20% - Accent2 2 3 3 3 3" xfId="19384"/>
    <cellStyle name="20% - Accent2 2 3 3 3 3 2" xfId="31000"/>
    <cellStyle name="20% - Accent2 2 3 3 3 3 3" xfId="46856"/>
    <cellStyle name="20% - Accent2 2 3 3 3 4" xfId="25192"/>
    <cellStyle name="20% - Accent2 2 3 3 3 5" xfId="38381"/>
    <cellStyle name="20% - Accent2 2 3 3 4" xfId="16863"/>
    <cellStyle name="20% - Accent2 2 3 3 4 2" xfId="22671"/>
    <cellStyle name="20% - Accent2 2 3 3 4 2 2" xfId="34287"/>
    <cellStyle name="20% - Accent2 2 3 3 4 2 3" xfId="50143"/>
    <cellStyle name="20% - Accent2 2 3 3 4 3" xfId="28479"/>
    <cellStyle name="20% - Accent2 2 3 3 4 4" xfId="44335"/>
    <cellStyle name="20% - Accent2 2 3 3 5" xfId="9526"/>
    <cellStyle name="20% - Accent2 2 3 3 5 2" xfId="20552"/>
    <cellStyle name="20% - Accent2 2 3 3 5 2 2" xfId="32168"/>
    <cellStyle name="20% - Accent2 2 3 3 5 2 3" xfId="48024"/>
    <cellStyle name="20% - Accent2 2 3 3 5 3" xfId="26360"/>
    <cellStyle name="20% - Accent2 2 3 3 5 4" xfId="39828"/>
    <cellStyle name="20% - Accent2 2 3 3 6" xfId="18215"/>
    <cellStyle name="20% - Accent2 2 3 3 6 2" xfId="29831"/>
    <cellStyle name="20% - Accent2 2 3 3 6 3" xfId="45687"/>
    <cellStyle name="20% - Accent2 2 3 3 7" xfId="3658"/>
    <cellStyle name="20% - Accent2 2 3 3 8" xfId="24023"/>
    <cellStyle name="20% - Accent2 2 3 3 9" xfId="35876"/>
    <cellStyle name="20% - Accent2 2 3 4" xfId="1345"/>
    <cellStyle name="20% - Accent2 2 3 4 2" xfId="7943"/>
    <cellStyle name="20% - Accent2 2 3 4 2 2" xfId="10956"/>
    <cellStyle name="20% - Accent2 2 3 4 2 2 2" xfId="21684"/>
    <cellStyle name="20% - Accent2 2 3 4 2 2 2 2" xfId="33300"/>
    <cellStyle name="20% - Accent2 2 3 4 2 2 2 3" xfId="49156"/>
    <cellStyle name="20% - Accent2 2 3 4 2 2 3" xfId="27492"/>
    <cellStyle name="20% - Accent2 2 3 4 2 2 4" xfId="41098"/>
    <cellStyle name="20% - Accent2 2 3 4 2 3" xfId="19566"/>
    <cellStyle name="20% - Accent2 2 3 4 2 3 2" xfId="31182"/>
    <cellStyle name="20% - Accent2 2 3 4 2 3 3" xfId="47038"/>
    <cellStyle name="20% - Accent2 2 3 4 2 4" xfId="25374"/>
    <cellStyle name="20% - Accent2 2 3 4 2 5" xfId="38563"/>
    <cellStyle name="20% - Accent2 2 3 4 3" xfId="17045"/>
    <cellStyle name="20% - Accent2 2 3 4 3 2" xfId="22853"/>
    <cellStyle name="20% - Accent2 2 3 4 3 2 2" xfId="34469"/>
    <cellStyle name="20% - Accent2 2 3 4 3 2 3" xfId="50325"/>
    <cellStyle name="20% - Accent2 2 3 4 3 3" xfId="28661"/>
    <cellStyle name="20% - Accent2 2 3 4 3 4" xfId="44517"/>
    <cellStyle name="20% - Accent2 2 3 4 4" xfId="9708"/>
    <cellStyle name="20% - Accent2 2 3 4 4 2" xfId="20734"/>
    <cellStyle name="20% - Accent2 2 3 4 4 2 2" xfId="32350"/>
    <cellStyle name="20% - Accent2 2 3 4 4 2 3" xfId="48206"/>
    <cellStyle name="20% - Accent2 2 3 4 4 3" xfId="26542"/>
    <cellStyle name="20% - Accent2 2 3 4 4 4" xfId="40010"/>
    <cellStyle name="20% - Accent2 2 3 4 5" xfId="18397"/>
    <cellStyle name="20% - Accent2 2 3 4 5 2" xfId="30013"/>
    <cellStyle name="20% - Accent2 2 3 4 5 3" xfId="45869"/>
    <cellStyle name="20% - Accent2 2 3 4 6" xfId="3872"/>
    <cellStyle name="20% - Accent2 2 3 4 7" xfId="24205"/>
    <cellStyle name="20% - Accent2 2 3 4 8" xfId="36070"/>
    <cellStyle name="20% - Accent2 2 3 5" xfId="1560"/>
    <cellStyle name="20% - Accent2 2 3 5 2" xfId="8125"/>
    <cellStyle name="20% - Accent2 2 3 5 2 2" xfId="11151"/>
    <cellStyle name="20% - Accent2 2 3 5 2 2 2" xfId="21866"/>
    <cellStyle name="20% - Accent2 2 3 5 2 2 2 2" xfId="33482"/>
    <cellStyle name="20% - Accent2 2 3 5 2 2 2 3" xfId="49338"/>
    <cellStyle name="20% - Accent2 2 3 5 2 2 3" xfId="27674"/>
    <cellStyle name="20% - Accent2 2 3 5 2 2 4" xfId="41287"/>
    <cellStyle name="20% - Accent2 2 3 5 2 3" xfId="19748"/>
    <cellStyle name="20% - Accent2 2 3 5 2 3 2" xfId="31364"/>
    <cellStyle name="20% - Accent2 2 3 5 2 3 3" xfId="47220"/>
    <cellStyle name="20% - Accent2 2 3 5 2 4" xfId="25556"/>
    <cellStyle name="20% - Accent2 2 3 5 2 5" xfId="38745"/>
    <cellStyle name="20% - Accent2 2 3 5 3" xfId="17227"/>
    <cellStyle name="20% - Accent2 2 3 5 3 2" xfId="23035"/>
    <cellStyle name="20% - Accent2 2 3 5 3 2 2" xfId="34651"/>
    <cellStyle name="20% - Accent2 2 3 5 3 2 3" xfId="50507"/>
    <cellStyle name="20% - Accent2 2 3 5 3 3" xfId="28843"/>
    <cellStyle name="20% - Accent2 2 3 5 3 4" xfId="44699"/>
    <cellStyle name="20% - Accent2 2 3 5 4" xfId="9306"/>
    <cellStyle name="20% - Accent2 2 3 5 4 2" xfId="20332"/>
    <cellStyle name="20% - Accent2 2 3 5 4 2 2" xfId="31948"/>
    <cellStyle name="20% - Accent2 2 3 5 4 2 3" xfId="47804"/>
    <cellStyle name="20% - Accent2 2 3 5 4 3" xfId="26140"/>
    <cellStyle name="20% - Accent2 2 3 5 4 4" xfId="39608"/>
    <cellStyle name="20% - Accent2 2 3 5 5" xfId="18579"/>
    <cellStyle name="20% - Accent2 2 3 5 5 2" xfId="30195"/>
    <cellStyle name="20% - Accent2 2 3 5 5 3" xfId="46051"/>
    <cellStyle name="20% - Accent2 2 3 5 6" xfId="4087"/>
    <cellStyle name="20% - Accent2 2 3 5 7" xfId="24387"/>
    <cellStyle name="20% - Accent2 2 3 5 8" xfId="36270"/>
    <cellStyle name="20% - Accent2 2 3 6" xfId="834"/>
    <cellStyle name="20% - Accent2 2 3 6 2" xfId="7529"/>
    <cellStyle name="20% - Accent2 2 3 6 2 2" xfId="16643"/>
    <cellStyle name="20% - Accent2 2 3 6 2 2 2" xfId="22451"/>
    <cellStyle name="20% - Accent2 2 3 6 2 2 2 2" xfId="34067"/>
    <cellStyle name="20% - Accent2 2 3 6 2 2 2 3" xfId="49923"/>
    <cellStyle name="20% - Accent2 2 3 6 2 2 3" xfId="28259"/>
    <cellStyle name="20% - Accent2 2 3 6 2 2 4" xfId="44115"/>
    <cellStyle name="20% - Accent2 2 3 6 2 3" xfId="19164"/>
    <cellStyle name="20% - Accent2 2 3 6 2 3 2" xfId="30780"/>
    <cellStyle name="20% - Accent2 2 3 6 2 3 3" xfId="46636"/>
    <cellStyle name="20% - Accent2 2 3 6 2 4" xfId="24972"/>
    <cellStyle name="20% - Accent2 2 3 6 2 5" xfId="38155"/>
    <cellStyle name="20% - Accent2 2 3 6 3" xfId="10519"/>
    <cellStyle name="20% - Accent2 2 3 6 3 2" xfId="21282"/>
    <cellStyle name="20% - Accent2 2 3 6 3 2 2" xfId="32898"/>
    <cellStyle name="20% - Accent2 2 3 6 3 2 3" xfId="48754"/>
    <cellStyle name="20% - Accent2 2 3 6 3 3" xfId="27090"/>
    <cellStyle name="20% - Accent2 2 3 6 3 4" xfId="40679"/>
    <cellStyle name="20% - Accent2 2 3 6 4" xfId="17995"/>
    <cellStyle name="20% - Accent2 2 3 6 4 2" xfId="29611"/>
    <cellStyle name="20% - Accent2 2 3 6 4 3" xfId="45467"/>
    <cellStyle name="20% - Accent2 2 3 6 5" xfId="3370"/>
    <cellStyle name="20% - Accent2 2 3 6 6" xfId="23803"/>
    <cellStyle name="20% - Accent2 2 3 6 7" xfId="35623"/>
    <cellStyle name="20% - Accent2 2 3 7" xfId="3130"/>
    <cellStyle name="20% - Accent2 2 3 7 2" xfId="10359"/>
    <cellStyle name="20% - Accent2 2 3 7 2 2" xfId="21136"/>
    <cellStyle name="20% - Accent2 2 3 7 2 2 2" xfId="32752"/>
    <cellStyle name="20% - Accent2 2 3 7 2 2 3" xfId="48608"/>
    <cellStyle name="20% - Accent2 2 3 7 2 3" xfId="26944"/>
    <cellStyle name="20% - Accent2 2 3 7 2 4" xfId="40526"/>
    <cellStyle name="20% - Accent2 2 3 7 3" xfId="17849"/>
    <cellStyle name="20% - Accent2 2 3 7 3 2" xfId="29465"/>
    <cellStyle name="20% - Accent2 2 3 7 3 3" xfId="45321"/>
    <cellStyle name="20% - Accent2 2 3 7 4" xfId="23657"/>
    <cellStyle name="20% - Accent2 2 3 7 5" xfId="35437"/>
    <cellStyle name="20% - Accent2 2 3 8" xfId="7304"/>
    <cellStyle name="20% - Accent2 2 3 8 2" xfId="9974"/>
    <cellStyle name="20% - Accent2 2 3 8 2 2" xfId="20953"/>
    <cellStyle name="20% - Accent2 2 3 8 2 2 2" xfId="32569"/>
    <cellStyle name="20% - Accent2 2 3 8 2 2 3" xfId="48425"/>
    <cellStyle name="20% - Accent2 2 3 8 2 3" xfId="26761"/>
    <cellStyle name="20% - Accent2 2 3 8 2 4" xfId="40254"/>
    <cellStyle name="20% - Accent2 2 3 8 3" xfId="19018"/>
    <cellStyle name="20% - Accent2 2 3 8 3 2" xfId="30634"/>
    <cellStyle name="20% - Accent2 2 3 8 3 3" xfId="46490"/>
    <cellStyle name="20% - Accent2 2 3 8 4" xfId="24826"/>
    <cellStyle name="20% - Accent2 2 3 8 5" xfId="37976"/>
    <cellStyle name="20% - Accent2 2 3 9" xfId="16497"/>
    <cellStyle name="20% - Accent2 2 3 9 2" xfId="22305"/>
    <cellStyle name="20% - Accent2 2 3 9 2 2" xfId="33921"/>
    <cellStyle name="20% - Accent2 2 3 9 2 3" xfId="49777"/>
    <cellStyle name="20% - Accent2 2 3 9 3" xfId="28113"/>
    <cellStyle name="20% - Accent2 2 3 9 4" xfId="43969"/>
    <cellStyle name="20% - Accent2 2 4" xfId="620"/>
    <cellStyle name="20% - Accent2 2 4 10" xfId="17702"/>
    <cellStyle name="20% - Accent2 2 4 10 2" xfId="29318"/>
    <cellStyle name="20% - Accent2 2 4 10 3" xfId="45174"/>
    <cellStyle name="20% - Accent2 2 4 11" xfId="2704"/>
    <cellStyle name="20% - Accent2 2 4 12" xfId="23510"/>
    <cellStyle name="20% - Accent2 2 4 13" xfId="35161"/>
    <cellStyle name="20% - Accent2 2 4 2" xfId="1171"/>
    <cellStyle name="20% - Accent2 2 4 2 2" xfId="1897"/>
    <cellStyle name="20% - Accent2 2 4 2 2 2" xfId="8441"/>
    <cellStyle name="20% - Accent2 2 4 2 2 2 2" xfId="17483"/>
    <cellStyle name="20% - Accent2 2 4 2 2 2 2 2" xfId="23291"/>
    <cellStyle name="20% - Accent2 2 4 2 2 2 2 2 2" xfId="34907"/>
    <cellStyle name="20% - Accent2 2 4 2 2 2 2 2 3" xfId="50763"/>
    <cellStyle name="20% - Accent2 2 4 2 2 2 2 3" xfId="29099"/>
    <cellStyle name="20% - Accent2 2 4 2 2 2 2 4" xfId="44955"/>
    <cellStyle name="20% - Accent2 2 4 2 2 2 3" xfId="20004"/>
    <cellStyle name="20% - Accent2 2 4 2 2 2 3 2" xfId="31620"/>
    <cellStyle name="20% - Accent2 2 4 2 2 2 3 3" xfId="47476"/>
    <cellStyle name="20% - Accent2 2 4 2 2 2 4" xfId="25812"/>
    <cellStyle name="20% - Accent2 2 4 2 2 2 5" xfId="39031"/>
    <cellStyle name="20% - Accent2 2 4 2 2 3" xfId="11414"/>
    <cellStyle name="20% - Accent2 2 4 2 2 3 2" xfId="22122"/>
    <cellStyle name="20% - Accent2 2 4 2 2 3 2 2" xfId="33738"/>
    <cellStyle name="20% - Accent2 2 4 2 2 3 2 3" xfId="49594"/>
    <cellStyle name="20% - Accent2 2 4 2 2 3 3" xfId="27930"/>
    <cellStyle name="20% - Accent2 2 4 2 2 3 4" xfId="41546"/>
    <cellStyle name="20% - Accent2 2 4 2 2 4" xfId="18835"/>
    <cellStyle name="20% - Accent2 2 4 2 2 4 2" xfId="30451"/>
    <cellStyle name="20% - Accent2 2 4 2 2 4 3" xfId="46307"/>
    <cellStyle name="20% - Accent2 2 4 2 2 5" xfId="4424"/>
    <cellStyle name="20% - Accent2 2 4 2 2 6" xfId="24643"/>
    <cellStyle name="20% - Accent2 2 4 2 2 7" xfId="36562"/>
    <cellStyle name="20% - Accent2 2 4 2 3" xfId="7797"/>
    <cellStyle name="20% - Accent2 2 4 2 3 2" xfId="10802"/>
    <cellStyle name="20% - Accent2 2 4 2 3 2 2" xfId="21538"/>
    <cellStyle name="20% - Accent2 2 4 2 3 2 2 2" xfId="33154"/>
    <cellStyle name="20% - Accent2 2 4 2 3 2 2 3" xfId="49010"/>
    <cellStyle name="20% - Accent2 2 4 2 3 2 3" xfId="27346"/>
    <cellStyle name="20% - Accent2 2 4 2 3 2 4" xfId="40946"/>
    <cellStyle name="20% - Accent2 2 4 2 3 3" xfId="19420"/>
    <cellStyle name="20% - Accent2 2 4 2 3 3 2" xfId="31036"/>
    <cellStyle name="20% - Accent2 2 4 2 3 3 3" xfId="46892"/>
    <cellStyle name="20% - Accent2 2 4 2 3 4" xfId="25228"/>
    <cellStyle name="20% - Accent2 2 4 2 3 5" xfId="38417"/>
    <cellStyle name="20% - Accent2 2 4 2 4" xfId="16899"/>
    <cellStyle name="20% - Accent2 2 4 2 4 2" xfId="22707"/>
    <cellStyle name="20% - Accent2 2 4 2 4 2 2" xfId="34323"/>
    <cellStyle name="20% - Accent2 2 4 2 4 2 3" xfId="50179"/>
    <cellStyle name="20% - Accent2 2 4 2 4 3" xfId="28515"/>
    <cellStyle name="20% - Accent2 2 4 2 4 4" xfId="44371"/>
    <cellStyle name="20% - Accent2 2 4 2 5" xfId="9562"/>
    <cellStyle name="20% - Accent2 2 4 2 5 2" xfId="20588"/>
    <cellStyle name="20% - Accent2 2 4 2 5 2 2" xfId="32204"/>
    <cellStyle name="20% - Accent2 2 4 2 5 2 3" xfId="48060"/>
    <cellStyle name="20% - Accent2 2 4 2 5 3" xfId="26396"/>
    <cellStyle name="20% - Accent2 2 4 2 5 4" xfId="39864"/>
    <cellStyle name="20% - Accent2 2 4 2 6" xfId="18251"/>
    <cellStyle name="20% - Accent2 2 4 2 6 2" xfId="29867"/>
    <cellStyle name="20% - Accent2 2 4 2 6 3" xfId="45723"/>
    <cellStyle name="20% - Accent2 2 4 2 7" xfId="3698"/>
    <cellStyle name="20% - Accent2 2 4 2 8" xfId="24059"/>
    <cellStyle name="20% - Accent2 2 4 2 9" xfId="35916"/>
    <cellStyle name="20% - Accent2 2 4 3" xfId="1381"/>
    <cellStyle name="20% - Accent2 2 4 3 2" xfId="7979"/>
    <cellStyle name="20% - Accent2 2 4 3 2 2" xfId="10992"/>
    <cellStyle name="20% - Accent2 2 4 3 2 2 2" xfId="21720"/>
    <cellStyle name="20% - Accent2 2 4 3 2 2 2 2" xfId="33336"/>
    <cellStyle name="20% - Accent2 2 4 3 2 2 2 3" xfId="49192"/>
    <cellStyle name="20% - Accent2 2 4 3 2 2 3" xfId="27528"/>
    <cellStyle name="20% - Accent2 2 4 3 2 2 4" xfId="41134"/>
    <cellStyle name="20% - Accent2 2 4 3 2 3" xfId="19602"/>
    <cellStyle name="20% - Accent2 2 4 3 2 3 2" xfId="31218"/>
    <cellStyle name="20% - Accent2 2 4 3 2 3 3" xfId="47074"/>
    <cellStyle name="20% - Accent2 2 4 3 2 4" xfId="25410"/>
    <cellStyle name="20% - Accent2 2 4 3 2 5" xfId="38599"/>
    <cellStyle name="20% - Accent2 2 4 3 3" xfId="17081"/>
    <cellStyle name="20% - Accent2 2 4 3 3 2" xfId="22889"/>
    <cellStyle name="20% - Accent2 2 4 3 3 2 2" xfId="34505"/>
    <cellStyle name="20% - Accent2 2 4 3 3 2 3" xfId="50361"/>
    <cellStyle name="20% - Accent2 2 4 3 3 3" xfId="28697"/>
    <cellStyle name="20% - Accent2 2 4 3 3 4" xfId="44553"/>
    <cellStyle name="20% - Accent2 2 4 3 4" xfId="9744"/>
    <cellStyle name="20% - Accent2 2 4 3 4 2" xfId="20770"/>
    <cellStyle name="20% - Accent2 2 4 3 4 2 2" xfId="32386"/>
    <cellStyle name="20% - Accent2 2 4 3 4 2 3" xfId="48242"/>
    <cellStyle name="20% - Accent2 2 4 3 4 3" xfId="26578"/>
    <cellStyle name="20% - Accent2 2 4 3 4 4" xfId="40046"/>
    <cellStyle name="20% - Accent2 2 4 3 5" xfId="18433"/>
    <cellStyle name="20% - Accent2 2 4 3 5 2" xfId="30049"/>
    <cellStyle name="20% - Accent2 2 4 3 5 3" xfId="45905"/>
    <cellStyle name="20% - Accent2 2 4 3 6" xfId="3908"/>
    <cellStyle name="20% - Accent2 2 4 3 7" xfId="24241"/>
    <cellStyle name="20% - Accent2 2 4 3 8" xfId="36106"/>
    <cellStyle name="20% - Accent2 2 4 4" xfId="1676"/>
    <cellStyle name="20% - Accent2 2 4 4 2" xfId="8239"/>
    <cellStyle name="20% - Accent2 2 4 4 2 2" xfId="11261"/>
    <cellStyle name="20% - Accent2 2 4 4 2 2 2" xfId="21976"/>
    <cellStyle name="20% - Accent2 2 4 4 2 2 2 2" xfId="33592"/>
    <cellStyle name="20% - Accent2 2 4 4 2 2 2 3" xfId="49448"/>
    <cellStyle name="20% - Accent2 2 4 4 2 2 3" xfId="27784"/>
    <cellStyle name="20% - Accent2 2 4 4 2 2 4" xfId="41397"/>
    <cellStyle name="20% - Accent2 2 4 4 2 3" xfId="19858"/>
    <cellStyle name="20% - Accent2 2 4 4 2 3 2" xfId="31474"/>
    <cellStyle name="20% - Accent2 2 4 4 2 3 3" xfId="47330"/>
    <cellStyle name="20% - Accent2 2 4 4 2 4" xfId="25666"/>
    <cellStyle name="20% - Accent2 2 4 4 2 5" xfId="38858"/>
    <cellStyle name="20% - Accent2 2 4 4 3" xfId="17337"/>
    <cellStyle name="20% - Accent2 2 4 4 3 2" xfId="23145"/>
    <cellStyle name="20% - Accent2 2 4 4 3 2 2" xfId="34761"/>
    <cellStyle name="20% - Accent2 2 4 4 3 2 3" xfId="50617"/>
    <cellStyle name="20% - Accent2 2 4 4 3 3" xfId="28953"/>
    <cellStyle name="20% - Accent2 2 4 4 3 4" xfId="44809"/>
    <cellStyle name="20% - Accent2 2 4 4 4" xfId="9416"/>
    <cellStyle name="20% - Accent2 2 4 4 4 2" xfId="20442"/>
    <cellStyle name="20% - Accent2 2 4 4 4 2 2" xfId="32058"/>
    <cellStyle name="20% - Accent2 2 4 4 4 2 3" xfId="47914"/>
    <cellStyle name="20% - Accent2 2 4 4 4 3" xfId="26250"/>
    <cellStyle name="20% - Accent2 2 4 4 4 4" xfId="39718"/>
    <cellStyle name="20% - Accent2 2 4 4 5" xfId="18689"/>
    <cellStyle name="20% - Accent2 2 4 4 5 2" xfId="30305"/>
    <cellStyle name="20% - Accent2 2 4 4 5 3" xfId="46161"/>
    <cellStyle name="20% - Accent2 2 4 4 6" xfId="4203"/>
    <cellStyle name="20% - Accent2 2 4 4 7" xfId="24497"/>
    <cellStyle name="20% - Accent2 2 4 4 8" xfId="36385"/>
    <cellStyle name="20% - Accent2 2 4 5" xfId="946"/>
    <cellStyle name="20% - Accent2 2 4 5 2" xfId="7641"/>
    <cellStyle name="20% - Accent2 2 4 5 2 2" xfId="16753"/>
    <cellStyle name="20% - Accent2 2 4 5 2 2 2" xfId="22561"/>
    <cellStyle name="20% - Accent2 2 4 5 2 2 2 2" xfId="34177"/>
    <cellStyle name="20% - Accent2 2 4 5 2 2 2 3" xfId="50033"/>
    <cellStyle name="20% - Accent2 2 4 5 2 2 3" xfId="28369"/>
    <cellStyle name="20% - Accent2 2 4 5 2 2 4" xfId="44225"/>
    <cellStyle name="20% - Accent2 2 4 5 2 3" xfId="19274"/>
    <cellStyle name="20% - Accent2 2 4 5 2 3 2" xfId="30890"/>
    <cellStyle name="20% - Accent2 2 4 5 2 3 3" xfId="46746"/>
    <cellStyle name="20% - Accent2 2 4 5 2 4" xfId="25082"/>
    <cellStyle name="20% - Accent2 2 4 5 2 5" xfId="38267"/>
    <cellStyle name="20% - Accent2 2 4 5 3" xfId="10629"/>
    <cellStyle name="20% - Accent2 2 4 5 3 2" xfId="21392"/>
    <cellStyle name="20% - Accent2 2 4 5 3 2 2" xfId="33008"/>
    <cellStyle name="20% - Accent2 2 4 5 3 2 3" xfId="48864"/>
    <cellStyle name="20% - Accent2 2 4 5 3 3" xfId="27200"/>
    <cellStyle name="20% - Accent2 2 4 5 3 4" xfId="40789"/>
    <cellStyle name="20% - Accent2 2 4 5 4" xfId="18105"/>
    <cellStyle name="20% - Accent2 2 4 5 4 2" xfId="29721"/>
    <cellStyle name="20% - Accent2 2 4 5 4 3" xfId="45577"/>
    <cellStyle name="20% - Accent2 2 4 5 5" xfId="3482"/>
    <cellStyle name="20% - Accent2 2 4 5 6" xfId="23913"/>
    <cellStyle name="20% - Accent2 2 4 5 7" xfId="35735"/>
    <cellStyle name="20% - Accent2 2 4 6" xfId="3169"/>
    <cellStyle name="20% - Accent2 2 4 6 2" xfId="10398"/>
    <cellStyle name="20% - Accent2 2 4 6 2 2" xfId="21172"/>
    <cellStyle name="20% - Accent2 2 4 6 2 2 2" xfId="32788"/>
    <cellStyle name="20% - Accent2 2 4 6 2 2 3" xfId="48644"/>
    <cellStyle name="20% - Accent2 2 4 6 2 3" xfId="26980"/>
    <cellStyle name="20% - Accent2 2 4 6 2 4" xfId="40564"/>
    <cellStyle name="20% - Accent2 2 4 6 3" xfId="17885"/>
    <cellStyle name="20% - Accent2 2 4 6 3 2" xfId="29501"/>
    <cellStyle name="20% - Accent2 2 4 6 3 3" xfId="45357"/>
    <cellStyle name="20% - Accent2 2 4 6 4" xfId="23693"/>
    <cellStyle name="20% - Accent2 2 4 6 5" xfId="35475"/>
    <cellStyle name="20% - Accent2 2 4 7" xfId="7340"/>
    <cellStyle name="20% - Accent2 2 4 7 2" xfId="10010"/>
    <cellStyle name="20% - Accent2 2 4 7 2 2" xfId="20989"/>
    <cellStyle name="20% - Accent2 2 4 7 2 2 2" xfId="32605"/>
    <cellStyle name="20% - Accent2 2 4 7 2 2 3" xfId="48461"/>
    <cellStyle name="20% - Accent2 2 4 7 2 3" xfId="26797"/>
    <cellStyle name="20% - Accent2 2 4 7 2 4" xfId="40290"/>
    <cellStyle name="20% - Accent2 2 4 7 3" xfId="19054"/>
    <cellStyle name="20% - Accent2 2 4 7 3 2" xfId="30670"/>
    <cellStyle name="20% - Accent2 2 4 7 3 3" xfId="46526"/>
    <cellStyle name="20% - Accent2 2 4 7 4" xfId="24862"/>
    <cellStyle name="20% - Accent2 2 4 7 5" xfId="38012"/>
    <cellStyle name="20% - Accent2 2 4 8" xfId="16533"/>
    <cellStyle name="20% - Accent2 2 4 8 2" xfId="22341"/>
    <cellStyle name="20% - Accent2 2 4 8 2 2" xfId="33957"/>
    <cellStyle name="20% - Accent2 2 4 8 2 3" xfId="49813"/>
    <cellStyle name="20% - Accent2 2 4 8 3" xfId="28149"/>
    <cellStyle name="20% - Accent2 2 4 8 4" xfId="44005"/>
    <cellStyle name="20% - Accent2 2 4 9" xfId="9160"/>
    <cellStyle name="20% - Accent2 2 4 9 2" xfId="20186"/>
    <cellStyle name="20% - Accent2 2 4 9 2 2" xfId="31802"/>
    <cellStyle name="20% - Accent2 2 4 9 2 3" xfId="47658"/>
    <cellStyle name="20% - Accent2 2 4 9 3" xfId="25994"/>
    <cellStyle name="20% - Accent2 2 4 9 4" xfId="39462"/>
    <cellStyle name="20% - Accent2 2 5" xfId="674"/>
    <cellStyle name="20% - Accent2 2 5 10" xfId="17738"/>
    <cellStyle name="20% - Accent2 2 5 10 2" xfId="29354"/>
    <cellStyle name="20% - Accent2 2 5 10 3" xfId="45210"/>
    <cellStyle name="20% - Accent2 2 5 11" xfId="2758"/>
    <cellStyle name="20% - Accent2 2 5 12" xfId="23546"/>
    <cellStyle name="20% - Accent2 2 5 13" xfId="35205"/>
    <cellStyle name="20% - Accent2 2 5 2" xfId="1225"/>
    <cellStyle name="20% - Accent2 2 5 2 2" xfId="1933"/>
    <cellStyle name="20% - Accent2 2 5 2 2 2" xfId="8477"/>
    <cellStyle name="20% - Accent2 2 5 2 2 2 2" xfId="17519"/>
    <cellStyle name="20% - Accent2 2 5 2 2 2 2 2" xfId="23327"/>
    <cellStyle name="20% - Accent2 2 5 2 2 2 2 2 2" xfId="34943"/>
    <cellStyle name="20% - Accent2 2 5 2 2 2 2 2 3" xfId="50799"/>
    <cellStyle name="20% - Accent2 2 5 2 2 2 2 3" xfId="29135"/>
    <cellStyle name="20% - Accent2 2 5 2 2 2 2 4" xfId="44991"/>
    <cellStyle name="20% - Accent2 2 5 2 2 2 3" xfId="20040"/>
    <cellStyle name="20% - Accent2 2 5 2 2 2 3 2" xfId="31656"/>
    <cellStyle name="20% - Accent2 2 5 2 2 2 3 3" xfId="47512"/>
    <cellStyle name="20% - Accent2 2 5 2 2 2 4" xfId="25848"/>
    <cellStyle name="20% - Accent2 2 5 2 2 2 5" xfId="39067"/>
    <cellStyle name="20% - Accent2 2 5 2 2 3" xfId="11450"/>
    <cellStyle name="20% - Accent2 2 5 2 2 3 2" xfId="22158"/>
    <cellStyle name="20% - Accent2 2 5 2 2 3 2 2" xfId="33774"/>
    <cellStyle name="20% - Accent2 2 5 2 2 3 2 3" xfId="49630"/>
    <cellStyle name="20% - Accent2 2 5 2 2 3 3" xfId="27966"/>
    <cellStyle name="20% - Accent2 2 5 2 2 3 4" xfId="41582"/>
    <cellStyle name="20% - Accent2 2 5 2 2 4" xfId="18871"/>
    <cellStyle name="20% - Accent2 2 5 2 2 4 2" xfId="30487"/>
    <cellStyle name="20% - Accent2 2 5 2 2 4 3" xfId="46343"/>
    <cellStyle name="20% - Accent2 2 5 2 2 5" xfId="4460"/>
    <cellStyle name="20% - Accent2 2 5 2 2 6" xfId="24679"/>
    <cellStyle name="20% - Accent2 2 5 2 2 7" xfId="36598"/>
    <cellStyle name="20% - Accent2 2 5 2 3" xfId="7833"/>
    <cellStyle name="20% - Accent2 2 5 2 3 2" xfId="10844"/>
    <cellStyle name="20% - Accent2 2 5 2 3 2 2" xfId="21574"/>
    <cellStyle name="20% - Accent2 2 5 2 3 2 2 2" xfId="33190"/>
    <cellStyle name="20% - Accent2 2 5 2 3 2 2 3" xfId="49046"/>
    <cellStyle name="20% - Accent2 2 5 2 3 2 3" xfId="27382"/>
    <cellStyle name="20% - Accent2 2 5 2 3 2 4" xfId="40987"/>
    <cellStyle name="20% - Accent2 2 5 2 3 3" xfId="19456"/>
    <cellStyle name="20% - Accent2 2 5 2 3 3 2" xfId="31072"/>
    <cellStyle name="20% - Accent2 2 5 2 3 3 3" xfId="46928"/>
    <cellStyle name="20% - Accent2 2 5 2 3 4" xfId="25264"/>
    <cellStyle name="20% - Accent2 2 5 2 3 5" xfId="38453"/>
    <cellStyle name="20% - Accent2 2 5 2 4" xfId="16935"/>
    <cellStyle name="20% - Accent2 2 5 2 4 2" xfId="22743"/>
    <cellStyle name="20% - Accent2 2 5 2 4 2 2" xfId="34359"/>
    <cellStyle name="20% - Accent2 2 5 2 4 2 3" xfId="50215"/>
    <cellStyle name="20% - Accent2 2 5 2 4 3" xfId="28551"/>
    <cellStyle name="20% - Accent2 2 5 2 4 4" xfId="44407"/>
    <cellStyle name="20% - Accent2 2 5 2 5" xfId="9598"/>
    <cellStyle name="20% - Accent2 2 5 2 5 2" xfId="20624"/>
    <cellStyle name="20% - Accent2 2 5 2 5 2 2" xfId="32240"/>
    <cellStyle name="20% - Accent2 2 5 2 5 2 3" xfId="48096"/>
    <cellStyle name="20% - Accent2 2 5 2 5 3" xfId="26432"/>
    <cellStyle name="20% - Accent2 2 5 2 5 4" xfId="39900"/>
    <cellStyle name="20% - Accent2 2 5 2 6" xfId="18287"/>
    <cellStyle name="20% - Accent2 2 5 2 6 2" xfId="29903"/>
    <cellStyle name="20% - Accent2 2 5 2 6 3" xfId="45759"/>
    <cellStyle name="20% - Accent2 2 5 2 7" xfId="3752"/>
    <cellStyle name="20% - Accent2 2 5 2 8" xfId="24095"/>
    <cellStyle name="20% - Accent2 2 5 2 9" xfId="35960"/>
    <cellStyle name="20% - Accent2 2 5 3" xfId="1417"/>
    <cellStyle name="20% - Accent2 2 5 3 2" xfId="8015"/>
    <cellStyle name="20% - Accent2 2 5 3 2 2" xfId="11028"/>
    <cellStyle name="20% - Accent2 2 5 3 2 2 2" xfId="21756"/>
    <cellStyle name="20% - Accent2 2 5 3 2 2 2 2" xfId="33372"/>
    <cellStyle name="20% - Accent2 2 5 3 2 2 2 3" xfId="49228"/>
    <cellStyle name="20% - Accent2 2 5 3 2 2 3" xfId="27564"/>
    <cellStyle name="20% - Accent2 2 5 3 2 2 4" xfId="41170"/>
    <cellStyle name="20% - Accent2 2 5 3 2 3" xfId="19638"/>
    <cellStyle name="20% - Accent2 2 5 3 2 3 2" xfId="31254"/>
    <cellStyle name="20% - Accent2 2 5 3 2 3 3" xfId="47110"/>
    <cellStyle name="20% - Accent2 2 5 3 2 4" xfId="25446"/>
    <cellStyle name="20% - Accent2 2 5 3 2 5" xfId="38635"/>
    <cellStyle name="20% - Accent2 2 5 3 3" xfId="17117"/>
    <cellStyle name="20% - Accent2 2 5 3 3 2" xfId="22925"/>
    <cellStyle name="20% - Accent2 2 5 3 3 2 2" xfId="34541"/>
    <cellStyle name="20% - Accent2 2 5 3 3 2 3" xfId="50397"/>
    <cellStyle name="20% - Accent2 2 5 3 3 3" xfId="28733"/>
    <cellStyle name="20% - Accent2 2 5 3 3 4" xfId="44589"/>
    <cellStyle name="20% - Accent2 2 5 3 4" xfId="9780"/>
    <cellStyle name="20% - Accent2 2 5 3 4 2" xfId="20806"/>
    <cellStyle name="20% - Accent2 2 5 3 4 2 2" xfId="32422"/>
    <cellStyle name="20% - Accent2 2 5 3 4 2 3" xfId="48278"/>
    <cellStyle name="20% - Accent2 2 5 3 4 3" xfId="26614"/>
    <cellStyle name="20% - Accent2 2 5 3 4 4" xfId="40082"/>
    <cellStyle name="20% - Accent2 2 5 3 5" xfId="18469"/>
    <cellStyle name="20% - Accent2 2 5 3 5 2" xfId="30085"/>
    <cellStyle name="20% - Accent2 2 5 3 5 3" xfId="45941"/>
    <cellStyle name="20% - Accent2 2 5 3 6" xfId="3944"/>
    <cellStyle name="20% - Accent2 2 5 3 7" xfId="24277"/>
    <cellStyle name="20% - Accent2 2 5 3 8" xfId="36142"/>
    <cellStyle name="20% - Accent2 2 5 4" xfId="1726"/>
    <cellStyle name="20% - Accent2 2 5 4 2" xfId="8275"/>
    <cellStyle name="20% - Accent2 2 5 4 2 2" xfId="11302"/>
    <cellStyle name="20% - Accent2 2 5 4 2 2 2" xfId="22012"/>
    <cellStyle name="20% - Accent2 2 5 4 2 2 2 2" xfId="33628"/>
    <cellStyle name="20% - Accent2 2 5 4 2 2 2 3" xfId="49484"/>
    <cellStyle name="20% - Accent2 2 5 4 2 2 3" xfId="27820"/>
    <cellStyle name="20% - Accent2 2 5 4 2 2 4" xfId="41435"/>
    <cellStyle name="20% - Accent2 2 5 4 2 3" xfId="19894"/>
    <cellStyle name="20% - Accent2 2 5 4 2 3 2" xfId="31510"/>
    <cellStyle name="20% - Accent2 2 5 4 2 3 3" xfId="47366"/>
    <cellStyle name="20% - Accent2 2 5 4 2 4" xfId="25702"/>
    <cellStyle name="20% - Accent2 2 5 4 2 5" xfId="38894"/>
    <cellStyle name="20% - Accent2 2 5 4 3" xfId="17373"/>
    <cellStyle name="20% - Accent2 2 5 4 3 2" xfId="23181"/>
    <cellStyle name="20% - Accent2 2 5 4 3 2 2" xfId="34797"/>
    <cellStyle name="20% - Accent2 2 5 4 3 2 3" xfId="50653"/>
    <cellStyle name="20% - Accent2 2 5 4 3 3" xfId="28989"/>
    <cellStyle name="20% - Accent2 2 5 4 3 4" xfId="44845"/>
    <cellStyle name="20% - Accent2 2 5 4 4" xfId="9452"/>
    <cellStyle name="20% - Accent2 2 5 4 4 2" xfId="20478"/>
    <cellStyle name="20% - Accent2 2 5 4 4 2 2" xfId="32094"/>
    <cellStyle name="20% - Accent2 2 5 4 4 2 3" xfId="47950"/>
    <cellStyle name="20% - Accent2 2 5 4 4 3" xfId="26286"/>
    <cellStyle name="20% - Accent2 2 5 4 4 4" xfId="39754"/>
    <cellStyle name="20% - Accent2 2 5 4 5" xfId="18725"/>
    <cellStyle name="20% - Accent2 2 5 4 5 2" xfId="30341"/>
    <cellStyle name="20% - Accent2 2 5 4 5 3" xfId="46197"/>
    <cellStyle name="20% - Accent2 2 5 4 6" xfId="4253"/>
    <cellStyle name="20% - Accent2 2 5 4 7" xfId="24533"/>
    <cellStyle name="20% - Accent2 2 5 4 8" xfId="36425"/>
    <cellStyle name="20% - Accent2 2 5 5" xfId="986"/>
    <cellStyle name="20% - Accent2 2 5 5 2" xfId="7681"/>
    <cellStyle name="20% - Accent2 2 5 5 2 2" xfId="16789"/>
    <cellStyle name="20% - Accent2 2 5 5 2 2 2" xfId="22597"/>
    <cellStyle name="20% - Accent2 2 5 5 2 2 2 2" xfId="34213"/>
    <cellStyle name="20% - Accent2 2 5 5 2 2 2 3" xfId="50069"/>
    <cellStyle name="20% - Accent2 2 5 5 2 2 3" xfId="28405"/>
    <cellStyle name="20% - Accent2 2 5 5 2 2 4" xfId="44261"/>
    <cellStyle name="20% - Accent2 2 5 5 2 3" xfId="19310"/>
    <cellStyle name="20% - Accent2 2 5 5 2 3 2" xfId="30926"/>
    <cellStyle name="20% - Accent2 2 5 5 2 3 3" xfId="46782"/>
    <cellStyle name="20% - Accent2 2 5 5 2 4" xfId="25118"/>
    <cellStyle name="20% - Accent2 2 5 5 2 5" xfId="38305"/>
    <cellStyle name="20% - Accent2 2 5 5 3" xfId="10665"/>
    <cellStyle name="20% - Accent2 2 5 5 3 2" xfId="21428"/>
    <cellStyle name="20% - Accent2 2 5 5 3 2 2" xfId="33044"/>
    <cellStyle name="20% - Accent2 2 5 5 3 2 3" xfId="48900"/>
    <cellStyle name="20% - Accent2 2 5 5 3 3" xfId="27236"/>
    <cellStyle name="20% - Accent2 2 5 5 3 4" xfId="40825"/>
    <cellStyle name="20% - Accent2 2 5 5 4" xfId="18141"/>
    <cellStyle name="20% - Accent2 2 5 5 4 2" xfId="29757"/>
    <cellStyle name="20% - Accent2 2 5 5 4 3" xfId="45613"/>
    <cellStyle name="20% - Accent2 2 5 5 5" xfId="3522"/>
    <cellStyle name="20% - Accent2 2 5 5 6" xfId="23949"/>
    <cellStyle name="20% - Accent2 2 5 5 7" xfId="35773"/>
    <cellStyle name="20% - Accent2 2 5 6" xfId="3214"/>
    <cellStyle name="20% - Accent2 2 5 6 2" xfId="10442"/>
    <cellStyle name="20% - Accent2 2 5 6 2 2" xfId="21208"/>
    <cellStyle name="20% - Accent2 2 5 6 2 2 2" xfId="32824"/>
    <cellStyle name="20% - Accent2 2 5 6 2 2 3" xfId="48680"/>
    <cellStyle name="20% - Accent2 2 5 6 2 3" xfId="27016"/>
    <cellStyle name="20% - Accent2 2 5 6 2 4" xfId="40605"/>
    <cellStyle name="20% - Accent2 2 5 6 3" xfId="17921"/>
    <cellStyle name="20% - Accent2 2 5 6 3 2" xfId="29537"/>
    <cellStyle name="20% - Accent2 2 5 6 3 3" xfId="45393"/>
    <cellStyle name="20% - Accent2 2 5 6 4" xfId="23729"/>
    <cellStyle name="20% - Accent2 2 5 6 5" xfId="35516"/>
    <cellStyle name="20% - Accent2 2 5 7" xfId="7376"/>
    <cellStyle name="20% - Accent2 2 5 7 2" xfId="10051"/>
    <cellStyle name="20% - Accent2 2 5 7 2 2" xfId="21025"/>
    <cellStyle name="20% - Accent2 2 5 7 2 2 2" xfId="32641"/>
    <cellStyle name="20% - Accent2 2 5 7 2 2 3" xfId="48497"/>
    <cellStyle name="20% - Accent2 2 5 7 2 3" xfId="26833"/>
    <cellStyle name="20% - Accent2 2 5 7 2 4" xfId="40328"/>
    <cellStyle name="20% - Accent2 2 5 7 3" xfId="19090"/>
    <cellStyle name="20% - Accent2 2 5 7 3 2" xfId="30706"/>
    <cellStyle name="20% - Accent2 2 5 7 3 3" xfId="46562"/>
    <cellStyle name="20% - Accent2 2 5 7 4" xfId="24898"/>
    <cellStyle name="20% - Accent2 2 5 7 5" xfId="38048"/>
    <cellStyle name="20% - Accent2 2 5 8" xfId="16569"/>
    <cellStyle name="20% - Accent2 2 5 8 2" xfId="22377"/>
    <cellStyle name="20% - Accent2 2 5 8 2 2" xfId="33993"/>
    <cellStyle name="20% - Accent2 2 5 8 2 3" xfId="49849"/>
    <cellStyle name="20% - Accent2 2 5 8 3" xfId="28185"/>
    <cellStyle name="20% - Accent2 2 5 8 4" xfId="44041"/>
    <cellStyle name="20% - Accent2 2 5 9" xfId="9196"/>
    <cellStyle name="20% - Accent2 2 5 9 2" xfId="20222"/>
    <cellStyle name="20% - Accent2 2 5 9 2 2" xfId="31838"/>
    <cellStyle name="20% - Accent2 2 5 9 2 3" xfId="47694"/>
    <cellStyle name="20% - Accent2 2 5 9 3" xfId="26030"/>
    <cellStyle name="20% - Accent2 2 5 9 4" xfId="39498"/>
    <cellStyle name="20% - Accent2 2 6" xfId="509"/>
    <cellStyle name="20% - Accent2 2 6 10" xfId="17629"/>
    <cellStyle name="20% - Accent2 2 6 10 2" xfId="29245"/>
    <cellStyle name="20% - Accent2 2 6 10 3" xfId="45101"/>
    <cellStyle name="20% - Accent2 2 6 11" xfId="2618"/>
    <cellStyle name="20% - Accent2 2 6 12" xfId="23437"/>
    <cellStyle name="20% - Accent2 2 6 13" xfId="35081"/>
    <cellStyle name="20% - Accent2 2 6 2" xfId="1266"/>
    <cellStyle name="20% - Accent2 2 6 2 2" xfId="1969"/>
    <cellStyle name="20% - Accent2 2 6 2 2 2" xfId="8513"/>
    <cellStyle name="20% - Accent2 2 6 2 2 2 2" xfId="17555"/>
    <cellStyle name="20% - Accent2 2 6 2 2 2 2 2" xfId="23363"/>
    <cellStyle name="20% - Accent2 2 6 2 2 2 2 2 2" xfId="34979"/>
    <cellStyle name="20% - Accent2 2 6 2 2 2 2 2 3" xfId="50835"/>
    <cellStyle name="20% - Accent2 2 6 2 2 2 2 3" xfId="29171"/>
    <cellStyle name="20% - Accent2 2 6 2 2 2 2 4" xfId="45027"/>
    <cellStyle name="20% - Accent2 2 6 2 2 2 3" xfId="20076"/>
    <cellStyle name="20% - Accent2 2 6 2 2 2 3 2" xfId="31692"/>
    <cellStyle name="20% - Accent2 2 6 2 2 2 3 3" xfId="47548"/>
    <cellStyle name="20% - Accent2 2 6 2 2 2 4" xfId="25884"/>
    <cellStyle name="20% - Accent2 2 6 2 2 2 5" xfId="39103"/>
    <cellStyle name="20% - Accent2 2 6 2 2 3" xfId="11486"/>
    <cellStyle name="20% - Accent2 2 6 2 2 3 2" xfId="22194"/>
    <cellStyle name="20% - Accent2 2 6 2 2 3 2 2" xfId="33810"/>
    <cellStyle name="20% - Accent2 2 6 2 2 3 2 3" xfId="49666"/>
    <cellStyle name="20% - Accent2 2 6 2 2 3 3" xfId="28002"/>
    <cellStyle name="20% - Accent2 2 6 2 2 3 4" xfId="41618"/>
    <cellStyle name="20% - Accent2 2 6 2 2 4" xfId="18907"/>
    <cellStyle name="20% - Accent2 2 6 2 2 4 2" xfId="30523"/>
    <cellStyle name="20% - Accent2 2 6 2 2 4 3" xfId="46379"/>
    <cellStyle name="20% - Accent2 2 6 2 2 5" xfId="4496"/>
    <cellStyle name="20% - Accent2 2 6 2 2 6" xfId="24715"/>
    <cellStyle name="20% - Accent2 2 6 2 2 7" xfId="36634"/>
    <cellStyle name="20% - Accent2 2 6 2 3" xfId="7869"/>
    <cellStyle name="20% - Accent2 2 6 2 3 2" xfId="10881"/>
    <cellStyle name="20% - Accent2 2 6 2 3 2 2" xfId="21610"/>
    <cellStyle name="20% - Accent2 2 6 2 3 2 2 2" xfId="33226"/>
    <cellStyle name="20% - Accent2 2 6 2 3 2 2 3" xfId="49082"/>
    <cellStyle name="20% - Accent2 2 6 2 3 2 3" xfId="27418"/>
    <cellStyle name="20% - Accent2 2 6 2 3 2 4" xfId="41023"/>
    <cellStyle name="20% - Accent2 2 6 2 3 3" xfId="19492"/>
    <cellStyle name="20% - Accent2 2 6 2 3 3 2" xfId="31108"/>
    <cellStyle name="20% - Accent2 2 6 2 3 3 3" xfId="46964"/>
    <cellStyle name="20% - Accent2 2 6 2 3 4" xfId="25300"/>
    <cellStyle name="20% - Accent2 2 6 2 3 5" xfId="38489"/>
    <cellStyle name="20% - Accent2 2 6 2 4" xfId="16971"/>
    <cellStyle name="20% - Accent2 2 6 2 4 2" xfId="22779"/>
    <cellStyle name="20% - Accent2 2 6 2 4 2 2" xfId="34395"/>
    <cellStyle name="20% - Accent2 2 6 2 4 2 3" xfId="50251"/>
    <cellStyle name="20% - Accent2 2 6 2 4 3" xfId="28587"/>
    <cellStyle name="20% - Accent2 2 6 2 4 4" xfId="44443"/>
    <cellStyle name="20% - Accent2 2 6 2 5" xfId="9634"/>
    <cellStyle name="20% - Accent2 2 6 2 5 2" xfId="20660"/>
    <cellStyle name="20% - Accent2 2 6 2 5 2 2" xfId="32276"/>
    <cellStyle name="20% - Accent2 2 6 2 5 2 3" xfId="48132"/>
    <cellStyle name="20% - Accent2 2 6 2 5 3" xfId="26468"/>
    <cellStyle name="20% - Accent2 2 6 2 5 4" xfId="39936"/>
    <cellStyle name="20% - Accent2 2 6 2 6" xfId="18323"/>
    <cellStyle name="20% - Accent2 2 6 2 6 2" xfId="29939"/>
    <cellStyle name="20% - Accent2 2 6 2 6 3" xfId="45795"/>
    <cellStyle name="20% - Accent2 2 6 2 7" xfId="3793"/>
    <cellStyle name="20% - Accent2 2 6 2 8" xfId="24131"/>
    <cellStyle name="20% - Accent2 2 6 2 9" xfId="35996"/>
    <cellStyle name="20% - Accent2 2 6 3" xfId="1453"/>
    <cellStyle name="20% - Accent2 2 6 3 2" xfId="8051"/>
    <cellStyle name="20% - Accent2 2 6 3 2 2" xfId="11064"/>
    <cellStyle name="20% - Accent2 2 6 3 2 2 2" xfId="21792"/>
    <cellStyle name="20% - Accent2 2 6 3 2 2 2 2" xfId="33408"/>
    <cellStyle name="20% - Accent2 2 6 3 2 2 2 3" xfId="49264"/>
    <cellStyle name="20% - Accent2 2 6 3 2 2 3" xfId="27600"/>
    <cellStyle name="20% - Accent2 2 6 3 2 2 4" xfId="41206"/>
    <cellStyle name="20% - Accent2 2 6 3 2 3" xfId="19674"/>
    <cellStyle name="20% - Accent2 2 6 3 2 3 2" xfId="31290"/>
    <cellStyle name="20% - Accent2 2 6 3 2 3 3" xfId="47146"/>
    <cellStyle name="20% - Accent2 2 6 3 2 4" xfId="25482"/>
    <cellStyle name="20% - Accent2 2 6 3 2 5" xfId="38671"/>
    <cellStyle name="20% - Accent2 2 6 3 3" xfId="17153"/>
    <cellStyle name="20% - Accent2 2 6 3 3 2" xfId="22961"/>
    <cellStyle name="20% - Accent2 2 6 3 3 2 2" xfId="34577"/>
    <cellStyle name="20% - Accent2 2 6 3 3 2 3" xfId="50433"/>
    <cellStyle name="20% - Accent2 2 6 3 3 3" xfId="28769"/>
    <cellStyle name="20% - Accent2 2 6 3 3 4" xfId="44625"/>
    <cellStyle name="20% - Accent2 2 6 3 4" xfId="9816"/>
    <cellStyle name="20% - Accent2 2 6 3 4 2" xfId="20842"/>
    <cellStyle name="20% - Accent2 2 6 3 4 2 2" xfId="32458"/>
    <cellStyle name="20% - Accent2 2 6 3 4 2 3" xfId="48314"/>
    <cellStyle name="20% - Accent2 2 6 3 4 3" xfId="26650"/>
    <cellStyle name="20% - Accent2 2 6 3 4 4" xfId="40118"/>
    <cellStyle name="20% - Accent2 2 6 3 5" xfId="18505"/>
    <cellStyle name="20% - Accent2 2 6 3 5 2" xfId="30121"/>
    <cellStyle name="20% - Accent2 2 6 3 5 3" xfId="45977"/>
    <cellStyle name="20% - Accent2 2 6 3 6" xfId="3980"/>
    <cellStyle name="20% - Accent2 2 6 3 7" xfId="24313"/>
    <cellStyle name="20% - Accent2 2 6 3 8" xfId="36178"/>
    <cellStyle name="20% - Accent2 2 6 4" xfId="1597"/>
    <cellStyle name="20% - Accent2 2 6 4 2" xfId="8162"/>
    <cellStyle name="20% - Accent2 2 6 4 2 2" xfId="11188"/>
    <cellStyle name="20% - Accent2 2 6 4 2 2 2" xfId="21903"/>
    <cellStyle name="20% - Accent2 2 6 4 2 2 2 2" xfId="33519"/>
    <cellStyle name="20% - Accent2 2 6 4 2 2 2 3" xfId="49375"/>
    <cellStyle name="20% - Accent2 2 6 4 2 2 3" xfId="27711"/>
    <cellStyle name="20% - Accent2 2 6 4 2 2 4" xfId="41324"/>
    <cellStyle name="20% - Accent2 2 6 4 2 3" xfId="19785"/>
    <cellStyle name="20% - Accent2 2 6 4 2 3 2" xfId="31401"/>
    <cellStyle name="20% - Accent2 2 6 4 2 3 3" xfId="47257"/>
    <cellStyle name="20% - Accent2 2 6 4 2 4" xfId="25593"/>
    <cellStyle name="20% - Accent2 2 6 4 2 5" xfId="38782"/>
    <cellStyle name="20% - Accent2 2 6 4 3" xfId="17264"/>
    <cellStyle name="20% - Accent2 2 6 4 3 2" xfId="23072"/>
    <cellStyle name="20% - Accent2 2 6 4 3 2 2" xfId="34688"/>
    <cellStyle name="20% - Accent2 2 6 4 3 2 3" xfId="50544"/>
    <cellStyle name="20% - Accent2 2 6 4 3 3" xfId="28880"/>
    <cellStyle name="20% - Accent2 2 6 4 3 4" xfId="44736"/>
    <cellStyle name="20% - Accent2 2 6 4 4" xfId="9343"/>
    <cellStyle name="20% - Accent2 2 6 4 4 2" xfId="20369"/>
    <cellStyle name="20% - Accent2 2 6 4 4 2 2" xfId="31985"/>
    <cellStyle name="20% - Accent2 2 6 4 4 2 3" xfId="47841"/>
    <cellStyle name="20% - Accent2 2 6 4 4 3" xfId="26177"/>
    <cellStyle name="20% - Accent2 2 6 4 4 4" xfId="39645"/>
    <cellStyle name="20% - Accent2 2 6 4 5" xfId="18616"/>
    <cellStyle name="20% - Accent2 2 6 4 5 2" xfId="30232"/>
    <cellStyle name="20% - Accent2 2 6 4 5 3" xfId="46088"/>
    <cellStyle name="20% - Accent2 2 6 4 6" xfId="4124"/>
    <cellStyle name="20% - Accent2 2 6 4 7" xfId="24424"/>
    <cellStyle name="20% - Accent2 2 6 4 8" xfId="36307"/>
    <cellStyle name="20% - Accent2 2 6 5" xfId="871"/>
    <cellStyle name="20% - Accent2 2 6 5 2" xfId="7566"/>
    <cellStyle name="20% - Accent2 2 6 5 2 2" xfId="16680"/>
    <cellStyle name="20% - Accent2 2 6 5 2 2 2" xfId="22488"/>
    <cellStyle name="20% - Accent2 2 6 5 2 2 2 2" xfId="34104"/>
    <cellStyle name="20% - Accent2 2 6 5 2 2 2 3" xfId="49960"/>
    <cellStyle name="20% - Accent2 2 6 5 2 2 3" xfId="28296"/>
    <cellStyle name="20% - Accent2 2 6 5 2 2 4" xfId="44152"/>
    <cellStyle name="20% - Accent2 2 6 5 2 3" xfId="19201"/>
    <cellStyle name="20% - Accent2 2 6 5 2 3 2" xfId="30817"/>
    <cellStyle name="20% - Accent2 2 6 5 2 3 3" xfId="46673"/>
    <cellStyle name="20% - Accent2 2 6 5 2 4" xfId="25009"/>
    <cellStyle name="20% - Accent2 2 6 5 2 5" xfId="38192"/>
    <cellStyle name="20% - Accent2 2 6 5 3" xfId="10556"/>
    <cellStyle name="20% - Accent2 2 6 5 3 2" xfId="21319"/>
    <cellStyle name="20% - Accent2 2 6 5 3 2 2" xfId="32935"/>
    <cellStyle name="20% - Accent2 2 6 5 3 2 3" xfId="48791"/>
    <cellStyle name="20% - Accent2 2 6 5 3 3" xfId="27127"/>
    <cellStyle name="20% - Accent2 2 6 5 3 4" xfId="40716"/>
    <cellStyle name="20% - Accent2 2 6 5 4" xfId="18032"/>
    <cellStyle name="20% - Accent2 2 6 5 4 2" xfId="29648"/>
    <cellStyle name="20% - Accent2 2 6 5 4 3" xfId="45504"/>
    <cellStyle name="20% - Accent2 2 6 5 5" xfId="3407"/>
    <cellStyle name="20% - Accent2 2 6 5 6" xfId="23840"/>
    <cellStyle name="20% - Accent2 2 6 5 7" xfId="35660"/>
    <cellStyle name="20% - Accent2 2 6 6" xfId="3071"/>
    <cellStyle name="20% - Accent2 2 6 6 2" xfId="10301"/>
    <cellStyle name="20% - Accent2 2 6 6 2 2" xfId="21099"/>
    <cellStyle name="20% - Accent2 2 6 6 2 2 2" xfId="32715"/>
    <cellStyle name="20% - Accent2 2 6 6 2 2 3" xfId="48571"/>
    <cellStyle name="20% - Accent2 2 6 6 2 3" xfId="26907"/>
    <cellStyle name="20% - Accent2 2 6 6 2 4" xfId="40479"/>
    <cellStyle name="20% - Accent2 2 6 6 3" xfId="17812"/>
    <cellStyle name="20% - Accent2 2 6 6 3 2" xfId="29428"/>
    <cellStyle name="20% - Accent2 2 6 6 3 3" xfId="45284"/>
    <cellStyle name="20% - Accent2 2 6 6 4" xfId="23620"/>
    <cellStyle name="20% - Accent2 2 6 6 5" xfId="35390"/>
    <cellStyle name="20% - Accent2 2 6 7" xfId="7267"/>
    <cellStyle name="20% - Accent2 2 6 7 2" xfId="9933"/>
    <cellStyle name="20% - Accent2 2 6 7 2 2" xfId="20916"/>
    <cellStyle name="20% - Accent2 2 6 7 2 2 2" xfId="32532"/>
    <cellStyle name="20% - Accent2 2 6 7 2 2 3" xfId="48388"/>
    <cellStyle name="20% - Accent2 2 6 7 2 3" xfId="26724"/>
    <cellStyle name="20% - Accent2 2 6 7 2 4" xfId="40217"/>
    <cellStyle name="20% - Accent2 2 6 7 3" xfId="18981"/>
    <cellStyle name="20% - Accent2 2 6 7 3 2" xfId="30597"/>
    <cellStyle name="20% - Accent2 2 6 7 3 3" xfId="46453"/>
    <cellStyle name="20% - Accent2 2 6 7 4" xfId="24789"/>
    <cellStyle name="20% - Accent2 2 6 7 5" xfId="37939"/>
    <cellStyle name="20% - Accent2 2 6 8" xfId="16460"/>
    <cellStyle name="20% - Accent2 2 6 8 2" xfId="22268"/>
    <cellStyle name="20% - Accent2 2 6 8 2 2" xfId="33884"/>
    <cellStyle name="20% - Accent2 2 6 8 2 3" xfId="49740"/>
    <cellStyle name="20% - Accent2 2 6 8 3" xfId="28076"/>
    <cellStyle name="20% - Accent2 2 6 8 4" xfId="43932"/>
    <cellStyle name="20% - Accent2 2 6 9" xfId="9232"/>
    <cellStyle name="20% - Accent2 2 6 9 2" xfId="20258"/>
    <cellStyle name="20% - Accent2 2 6 9 2 2" xfId="31874"/>
    <cellStyle name="20% - Accent2 2 6 9 2 3" xfId="47730"/>
    <cellStyle name="20% - Accent2 2 6 9 3" xfId="26066"/>
    <cellStyle name="20% - Accent2 2 6 9 4" xfId="39534"/>
    <cellStyle name="20% - Accent2 2 7" xfId="1060"/>
    <cellStyle name="20% - Accent2 2 7 2" xfId="1824"/>
    <cellStyle name="20% - Accent2 2 7 2 2" xfId="8368"/>
    <cellStyle name="20% - Accent2 2 7 2 2 2" xfId="17410"/>
    <cellStyle name="20% - Accent2 2 7 2 2 2 2" xfId="23218"/>
    <cellStyle name="20% - Accent2 2 7 2 2 2 2 2" xfId="34834"/>
    <cellStyle name="20% - Accent2 2 7 2 2 2 2 3" xfId="50690"/>
    <cellStyle name="20% - Accent2 2 7 2 2 2 3" xfId="29026"/>
    <cellStyle name="20% - Accent2 2 7 2 2 2 4" xfId="44882"/>
    <cellStyle name="20% - Accent2 2 7 2 2 3" xfId="19931"/>
    <cellStyle name="20% - Accent2 2 7 2 2 3 2" xfId="31547"/>
    <cellStyle name="20% - Accent2 2 7 2 2 3 3" xfId="47403"/>
    <cellStyle name="20% - Accent2 2 7 2 2 4" xfId="25739"/>
    <cellStyle name="20% - Accent2 2 7 2 2 5" xfId="38958"/>
    <cellStyle name="20% - Accent2 2 7 2 3" xfId="11341"/>
    <cellStyle name="20% - Accent2 2 7 2 3 2" xfId="22049"/>
    <cellStyle name="20% - Accent2 2 7 2 3 2 2" xfId="33665"/>
    <cellStyle name="20% - Accent2 2 7 2 3 2 3" xfId="49521"/>
    <cellStyle name="20% - Accent2 2 7 2 3 3" xfId="27857"/>
    <cellStyle name="20% - Accent2 2 7 2 3 4" xfId="41473"/>
    <cellStyle name="20% - Accent2 2 7 2 4" xfId="18762"/>
    <cellStyle name="20% - Accent2 2 7 2 4 2" xfId="30378"/>
    <cellStyle name="20% - Accent2 2 7 2 4 3" xfId="46234"/>
    <cellStyle name="20% - Accent2 2 7 2 5" xfId="4351"/>
    <cellStyle name="20% - Accent2 2 7 2 6" xfId="24570"/>
    <cellStyle name="20% - Accent2 2 7 2 7" xfId="36489"/>
    <cellStyle name="20% - Accent2 2 7 3" xfId="7724"/>
    <cellStyle name="20% - Accent2 2 7 3 2" xfId="10721"/>
    <cellStyle name="20% - Accent2 2 7 3 2 2" xfId="21465"/>
    <cellStyle name="20% - Accent2 2 7 3 2 2 2" xfId="33081"/>
    <cellStyle name="20% - Accent2 2 7 3 2 2 3" xfId="48937"/>
    <cellStyle name="20% - Accent2 2 7 3 2 3" xfId="27273"/>
    <cellStyle name="20% - Accent2 2 7 3 2 4" xfId="40871"/>
    <cellStyle name="20% - Accent2 2 7 3 3" xfId="19347"/>
    <cellStyle name="20% - Accent2 2 7 3 3 2" xfId="30963"/>
    <cellStyle name="20% - Accent2 2 7 3 3 3" xfId="46819"/>
    <cellStyle name="20% - Accent2 2 7 3 4" xfId="25155"/>
    <cellStyle name="20% - Accent2 2 7 3 5" xfId="38344"/>
    <cellStyle name="20% - Accent2 2 7 4" xfId="16826"/>
    <cellStyle name="20% - Accent2 2 7 4 2" xfId="22634"/>
    <cellStyle name="20% - Accent2 2 7 4 2 2" xfId="34250"/>
    <cellStyle name="20% - Accent2 2 7 4 2 3" xfId="50106"/>
    <cellStyle name="20% - Accent2 2 7 4 3" xfId="28442"/>
    <cellStyle name="20% - Accent2 2 7 4 4" xfId="44298"/>
    <cellStyle name="20% - Accent2 2 7 5" xfId="9489"/>
    <cellStyle name="20% - Accent2 2 7 5 2" xfId="20515"/>
    <cellStyle name="20% - Accent2 2 7 5 2 2" xfId="32131"/>
    <cellStyle name="20% - Accent2 2 7 5 2 3" xfId="47987"/>
    <cellStyle name="20% - Accent2 2 7 5 3" xfId="26323"/>
    <cellStyle name="20% - Accent2 2 7 5 4" xfId="39791"/>
    <cellStyle name="20% - Accent2 2 7 6" xfId="18178"/>
    <cellStyle name="20% - Accent2 2 7 6 2" xfId="29794"/>
    <cellStyle name="20% - Accent2 2 7 6 3" xfId="45650"/>
    <cellStyle name="20% - Accent2 2 7 7" xfId="3587"/>
    <cellStyle name="20% - Accent2 2 7 8" xfId="23986"/>
    <cellStyle name="20% - Accent2 2 7 9" xfId="35824"/>
    <cellStyle name="20% - Accent2 2 8" xfId="1308"/>
    <cellStyle name="20% - Accent2 2 8 2" xfId="7906"/>
    <cellStyle name="20% - Accent2 2 8 2 2" xfId="10919"/>
    <cellStyle name="20% - Accent2 2 8 2 2 2" xfId="21647"/>
    <cellStyle name="20% - Accent2 2 8 2 2 2 2" xfId="33263"/>
    <cellStyle name="20% - Accent2 2 8 2 2 2 3" xfId="49119"/>
    <cellStyle name="20% - Accent2 2 8 2 2 3" xfId="27455"/>
    <cellStyle name="20% - Accent2 2 8 2 2 4" xfId="41061"/>
    <cellStyle name="20% - Accent2 2 8 2 3" xfId="19529"/>
    <cellStyle name="20% - Accent2 2 8 2 3 2" xfId="31145"/>
    <cellStyle name="20% - Accent2 2 8 2 3 3" xfId="47001"/>
    <cellStyle name="20% - Accent2 2 8 2 4" xfId="25337"/>
    <cellStyle name="20% - Accent2 2 8 2 5" xfId="38526"/>
    <cellStyle name="20% - Accent2 2 8 3" xfId="17008"/>
    <cellStyle name="20% - Accent2 2 8 3 2" xfId="22816"/>
    <cellStyle name="20% - Accent2 2 8 3 2 2" xfId="34432"/>
    <cellStyle name="20% - Accent2 2 8 3 2 3" xfId="50288"/>
    <cellStyle name="20% - Accent2 2 8 3 3" xfId="28624"/>
    <cellStyle name="20% - Accent2 2 8 3 4" xfId="44480"/>
    <cellStyle name="20% - Accent2 2 8 4" xfId="9671"/>
    <cellStyle name="20% - Accent2 2 8 4 2" xfId="20697"/>
    <cellStyle name="20% - Accent2 2 8 4 2 2" xfId="32313"/>
    <cellStyle name="20% - Accent2 2 8 4 2 3" xfId="48169"/>
    <cellStyle name="20% - Accent2 2 8 4 3" xfId="26505"/>
    <cellStyle name="20% - Accent2 2 8 4 4" xfId="39973"/>
    <cellStyle name="20% - Accent2 2 8 5" xfId="18360"/>
    <cellStyle name="20% - Accent2 2 8 5 2" xfId="29976"/>
    <cellStyle name="20% - Accent2 2 8 5 3" xfId="45832"/>
    <cellStyle name="20% - Accent2 2 8 6" xfId="3835"/>
    <cellStyle name="20% - Accent2 2 8 7" xfId="24168"/>
    <cellStyle name="20% - Accent2 2 8 8" xfId="36033"/>
    <cellStyle name="20% - Accent2 2 9" xfId="1494"/>
    <cellStyle name="20% - Accent2 2 9 2" xfId="8088"/>
    <cellStyle name="20% - Accent2 2 9 2 2" xfId="11103"/>
    <cellStyle name="20% - Accent2 2 9 2 2 2" xfId="21829"/>
    <cellStyle name="20% - Accent2 2 9 2 2 2 2" xfId="33445"/>
    <cellStyle name="20% - Accent2 2 9 2 2 2 3" xfId="49301"/>
    <cellStyle name="20% - Accent2 2 9 2 2 3" xfId="27637"/>
    <cellStyle name="20% - Accent2 2 9 2 2 4" xfId="41244"/>
    <cellStyle name="20% - Accent2 2 9 2 3" xfId="19711"/>
    <cellStyle name="20% - Accent2 2 9 2 3 2" xfId="31327"/>
    <cellStyle name="20% - Accent2 2 9 2 3 3" xfId="47183"/>
    <cellStyle name="20% - Accent2 2 9 2 4" xfId="25519"/>
    <cellStyle name="20% - Accent2 2 9 2 5" xfId="38708"/>
    <cellStyle name="20% - Accent2 2 9 3" xfId="17190"/>
    <cellStyle name="20% - Accent2 2 9 3 2" xfId="22998"/>
    <cellStyle name="20% - Accent2 2 9 3 2 2" xfId="34614"/>
    <cellStyle name="20% - Accent2 2 9 3 2 3" xfId="50470"/>
    <cellStyle name="20% - Accent2 2 9 3 3" xfId="28806"/>
    <cellStyle name="20% - Accent2 2 9 3 4" xfId="44662"/>
    <cellStyle name="20% - Accent2 2 9 4" xfId="9269"/>
    <cellStyle name="20% - Accent2 2 9 4 2" xfId="20295"/>
    <cellStyle name="20% - Accent2 2 9 4 2 2" xfId="31911"/>
    <cellStyle name="20% - Accent2 2 9 4 2 3" xfId="47767"/>
    <cellStyle name="20% - Accent2 2 9 4 3" xfId="26103"/>
    <cellStyle name="20% - Accent2 2 9 4 4" xfId="39571"/>
    <cellStyle name="20% - Accent2 2 9 5" xfId="18542"/>
    <cellStyle name="20% - Accent2 2 9 5 2" xfId="30158"/>
    <cellStyle name="20% - Accent2 2 9 5 3" xfId="46014"/>
    <cellStyle name="20% - Accent2 2 9 6" xfId="4021"/>
    <cellStyle name="20% - Accent2 2 9 7" xfId="24350"/>
    <cellStyle name="20% - Accent2 2 9 8" xfId="36218"/>
    <cellStyle name="20% - Accent2 3" xfId="198"/>
    <cellStyle name="20% - Accent3 2" xfId="199"/>
    <cellStyle name="20% - Accent3 2 10" xfId="728"/>
    <cellStyle name="20% - Accent3 2 10 2" xfId="7423"/>
    <cellStyle name="20% - Accent3 2 10 2 2" xfId="16607"/>
    <cellStyle name="20% - Accent3 2 10 2 2 2" xfId="22415"/>
    <cellStyle name="20% - Accent3 2 10 2 2 2 2" xfId="34031"/>
    <cellStyle name="20% - Accent3 2 10 2 2 2 3" xfId="49887"/>
    <cellStyle name="20% - Accent3 2 10 2 2 3" xfId="28223"/>
    <cellStyle name="20% - Accent3 2 10 2 2 4" xfId="44079"/>
    <cellStyle name="20% - Accent3 2 10 2 3" xfId="19128"/>
    <cellStyle name="20% - Accent3 2 10 2 3 2" xfId="30744"/>
    <cellStyle name="20% - Accent3 2 10 2 3 3" xfId="46600"/>
    <cellStyle name="20% - Accent3 2 10 2 4" xfId="24936"/>
    <cellStyle name="20% - Accent3 2 10 2 5" xfId="38091"/>
    <cellStyle name="20% - Accent3 2 10 3" xfId="10483"/>
    <cellStyle name="20% - Accent3 2 10 3 2" xfId="21246"/>
    <cellStyle name="20% - Accent3 2 10 3 2 2" xfId="32862"/>
    <cellStyle name="20% - Accent3 2 10 3 2 3" xfId="48718"/>
    <cellStyle name="20% - Accent3 2 10 3 3" xfId="27054"/>
    <cellStyle name="20% - Accent3 2 10 3 4" xfId="40643"/>
    <cellStyle name="20% - Accent3 2 10 4" xfId="17959"/>
    <cellStyle name="20% - Accent3 2 10 4 2" xfId="29575"/>
    <cellStyle name="20% - Accent3 2 10 4 3" xfId="45431"/>
    <cellStyle name="20% - Accent3 2 10 5" xfId="3264"/>
    <cellStyle name="20% - Accent3 2 10 6" xfId="23767"/>
    <cellStyle name="20% - Accent3 2 10 7" xfId="35559"/>
    <cellStyle name="20% - Accent3 2 11" xfId="2876"/>
    <cellStyle name="20% - Accent3 2 11 2" xfId="10119"/>
    <cellStyle name="20% - Accent3 2 11 2 2" xfId="21063"/>
    <cellStyle name="20% - Accent3 2 11 2 2 2" xfId="32679"/>
    <cellStyle name="20% - Accent3 2 11 2 2 3" xfId="48535"/>
    <cellStyle name="20% - Accent3 2 11 2 3" xfId="26871"/>
    <cellStyle name="20% - Accent3 2 11 2 4" xfId="40379"/>
    <cellStyle name="20% - Accent3 2 11 3" xfId="17776"/>
    <cellStyle name="20% - Accent3 2 11 3 2" xfId="29392"/>
    <cellStyle name="20% - Accent3 2 11 3 3" xfId="45248"/>
    <cellStyle name="20% - Accent3 2 11 4" xfId="23584"/>
    <cellStyle name="20% - Accent3 2 11 5" xfId="35281"/>
    <cellStyle name="20% - Accent3 2 12" xfId="7231"/>
    <cellStyle name="20% - Accent3 2 12 2" xfId="9858"/>
    <cellStyle name="20% - Accent3 2 12 2 2" xfId="20880"/>
    <cellStyle name="20% - Accent3 2 12 2 2 2" xfId="32496"/>
    <cellStyle name="20% - Accent3 2 12 2 2 3" xfId="48352"/>
    <cellStyle name="20% - Accent3 2 12 2 3" xfId="26688"/>
    <cellStyle name="20% - Accent3 2 12 2 4" xfId="40158"/>
    <cellStyle name="20% - Accent3 2 12 3" xfId="18945"/>
    <cellStyle name="20% - Accent3 2 12 3 2" xfId="30561"/>
    <cellStyle name="20% - Accent3 2 12 3 3" xfId="46417"/>
    <cellStyle name="20% - Accent3 2 12 4" xfId="24753"/>
    <cellStyle name="20% - Accent3 2 12 5" xfId="37903"/>
    <cellStyle name="20% - Accent3 2 13" xfId="16424"/>
    <cellStyle name="20% - Accent3 2 13 2" xfId="22232"/>
    <cellStyle name="20% - Accent3 2 13 2 2" xfId="33848"/>
    <cellStyle name="20% - Accent3 2 13 2 3" xfId="49704"/>
    <cellStyle name="20% - Accent3 2 13 3" xfId="28040"/>
    <cellStyle name="20% - Accent3 2 13 4" xfId="43896"/>
    <cellStyle name="20% - Accent3 2 14" xfId="9088"/>
    <cellStyle name="20% - Accent3 2 14 2" xfId="20114"/>
    <cellStyle name="20% - Accent3 2 14 2 2" xfId="31730"/>
    <cellStyle name="20% - Accent3 2 14 2 3" xfId="47586"/>
    <cellStyle name="20% - Accent3 2 14 3" xfId="25922"/>
    <cellStyle name="20% - Accent3 2 14 4" xfId="39390"/>
    <cellStyle name="20% - Accent3 2 15" xfId="17593"/>
    <cellStyle name="20% - Accent3 2 15 2" xfId="29209"/>
    <cellStyle name="20% - Accent3 2 15 3" xfId="45065"/>
    <cellStyle name="20% - Accent3 2 16" xfId="2548"/>
    <cellStyle name="20% - Accent3 2 17" xfId="23401"/>
    <cellStyle name="20% - Accent3 2 18" xfId="35025"/>
    <cellStyle name="20% - Accent3 2 2" xfId="458"/>
    <cellStyle name="20% - Accent3 2 2 10" xfId="3038"/>
    <cellStyle name="20% - Accent3 2 2 10 2" xfId="10268"/>
    <cellStyle name="20% - Accent3 2 2 10 2 2" xfId="21081"/>
    <cellStyle name="20% - Accent3 2 2 10 2 2 2" xfId="32697"/>
    <cellStyle name="20% - Accent3 2 2 10 2 2 3" xfId="48553"/>
    <cellStyle name="20% - Accent3 2 2 10 2 3" xfId="26889"/>
    <cellStyle name="20% - Accent3 2 2 10 2 4" xfId="40453"/>
    <cellStyle name="20% - Accent3 2 2 10 3" xfId="17794"/>
    <cellStyle name="20% - Accent3 2 2 10 3 2" xfId="29410"/>
    <cellStyle name="20% - Accent3 2 2 10 3 3" xfId="45266"/>
    <cellStyle name="20% - Accent3 2 2 10 4" xfId="23602"/>
    <cellStyle name="20% - Accent3 2 2 10 5" xfId="35364"/>
    <cellStyle name="20% - Accent3 2 2 11" xfId="7249"/>
    <cellStyle name="20% - Accent3 2 2 11 2" xfId="9908"/>
    <cellStyle name="20% - Accent3 2 2 11 2 2" xfId="20898"/>
    <cellStyle name="20% - Accent3 2 2 11 2 2 2" xfId="32514"/>
    <cellStyle name="20% - Accent3 2 2 11 2 2 3" xfId="48370"/>
    <cellStyle name="20% - Accent3 2 2 11 2 3" xfId="26706"/>
    <cellStyle name="20% - Accent3 2 2 11 2 4" xfId="40196"/>
    <cellStyle name="20% - Accent3 2 2 11 3" xfId="18963"/>
    <cellStyle name="20% - Accent3 2 2 11 3 2" xfId="30579"/>
    <cellStyle name="20% - Accent3 2 2 11 3 3" xfId="46435"/>
    <cellStyle name="20% - Accent3 2 2 11 4" xfId="24771"/>
    <cellStyle name="20% - Accent3 2 2 11 5" xfId="37921"/>
    <cellStyle name="20% - Accent3 2 2 12" xfId="16442"/>
    <cellStyle name="20% - Accent3 2 2 12 2" xfId="22250"/>
    <cellStyle name="20% - Accent3 2 2 12 2 2" xfId="33866"/>
    <cellStyle name="20% - Accent3 2 2 12 2 3" xfId="49722"/>
    <cellStyle name="20% - Accent3 2 2 12 3" xfId="28058"/>
    <cellStyle name="20% - Accent3 2 2 12 4" xfId="43914"/>
    <cellStyle name="20% - Accent3 2 2 13" xfId="9106"/>
    <cellStyle name="20% - Accent3 2 2 13 2" xfId="20132"/>
    <cellStyle name="20% - Accent3 2 2 13 2 2" xfId="31748"/>
    <cellStyle name="20% - Accent3 2 2 13 2 3" xfId="47604"/>
    <cellStyle name="20% - Accent3 2 2 13 3" xfId="25940"/>
    <cellStyle name="20% - Accent3 2 2 13 4" xfId="39408"/>
    <cellStyle name="20% - Accent3 2 2 14" xfId="17611"/>
    <cellStyle name="20% - Accent3 2 2 14 2" xfId="29227"/>
    <cellStyle name="20% - Accent3 2 2 14 3" xfId="45083"/>
    <cellStyle name="20% - Accent3 2 2 15" xfId="2571"/>
    <cellStyle name="20% - Accent3 2 2 16" xfId="23419"/>
    <cellStyle name="20% - Accent3 2 2 17" xfId="35048"/>
    <cellStyle name="20% - Accent3 2 2 2" xfId="599"/>
    <cellStyle name="20% - Accent3 2 2 2 10" xfId="9143"/>
    <cellStyle name="20% - Accent3 2 2 2 10 2" xfId="20169"/>
    <cellStyle name="20% - Accent3 2 2 2 10 2 2" xfId="31785"/>
    <cellStyle name="20% - Accent3 2 2 2 10 2 3" xfId="47641"/>
    <cellStyle name="20% - Accent3 2 2 2 10 3" xfId="25977"/>
    <cellStyle name="20% - Accent3 2 2 2 10 4" xfId="39445"/>
    <cellStyle name="20% - Accent3 2 2 2 11" xfId="17685"/>
    <cellStyle name="20% - Accent3 2 2 2 11 2" xfId="29301"/>
    <cellStyle name="20% - Accent3 2 2 2 11 3" xfId="45157"/>
    <cellStyle name="20% - Accent3 2 2 2 12" xfId="2683"/>
    <cellStyle name="20% - Accent3 2 2 2 13" xfId="23493"/>
    <cellStyle name="20% - Accent3 2 2 2 14" xfId="35140"/>
    <cellStyle name="20% - Accent3 2 2 2 2" xfId="928"/>
    <cellStyle name="20% - Accent3 2 2 2 2 2" xfId="1657"/>
    <cellStyle name="20% - Accent3 2 2 2 2 2 2" xfId="8222"/>
    <cellStyle name="20% - Accent3 2 2 2 2 2 2 2" xfId="17320"/>
    <cellStyle name="20% - Accent3 2 2 2 2 2 2 2 2" xfId="23128"/>
    <cellStyle name="20% - Accent3 2 2 2 2 2 2 2 2 2" xfId="34744"/>
    <cellStyle name="20% - Accent3 2 2 2 2 2 2 2 2 3" xfId="50600"/>
    <cellStyle name="20% - Accent3 2 2 2 2 2 2 2 3" xfId="28936"/>
    <cellStyle name="20% - Accent3 2 2 2 2 2 2 2 4" xfId="44792"/>
    <cellStyle name="20% - Accent3 2 2 2 2 2 2 3" xfId="19841"/>
    <cellStyle name="20% - Accent3 2 2 2 2 2 2 3 2" xfId="31457"/>
    <cellStyle name="20% - Accent3 2 2 2 2 2 2 3 3" xfId="47313"/>
    <cellStyle name="20% - Accent3 2 2 2 2 2 2 4" xfId="25649"/>
    <cellStyle name="20% - Accent3 2 2 2 2 2 2 5" xfId="38841"/>
    <cellStyle name="20% - Accent3 2 2 2 2 2 3" xfId="11244"/>
    <cellStyle name="20% - Accent3 2 2 2 2 2 3 2" xfId="21959"/>
    <cellStyle name="20% - Accent3 2 2 2 2 2 3 2 2" xfId="33575"/>
    <cellStyle name="20% - Accent3 2 2 2 2 2 3 2 3" xfId="49431"/>
    <cellStyle name="20% - Accent3 2 2 2 2 2 3 3" xfId="27767"/>
    <cellStyle name="20% - Accent3 2 2 2 2 2 3 4" xfId="41380"/>
    <cellStyle name="20% - Accent3 2 2 2 2 2 4" xfId="18672"/>
    <cellStyle name="20% - Accent3 2 2 2 2 2 4 2" xfId="30288"/>
    <cellStyle name="20% - Accent3 2 2 2 2 2 4 3" xfId="46144"/>
    <cellStyle name="20% - Accent3 2 2 2 2 2 5" xfId="4184"/>
    <cellStyle name="20% - Accent3 2 2 2 2 2 6" xfId="24480"/>
    <cellStyle name="20% - Accent3 2 2 2 2 2 7" xfId="36366"/>
    <cellStyle name="20% - Accent3 2 2 2 2 3" xfId="7623"/>
    <cellStyle name="20% - Accent3 2 2 2 2 3 2" xfId="10612"/>
    <cellStyle name="20% - Accent3 2 2 2 2 3 2 2" xfId="21375"/>
    <cellStyle name="20% - Accent3 2 2 2 2 3 2 2 2" xfId="32991"/>
    <cellStyle name="20% - Accent3 2 2 2 2 3 2 2 3" xfId="48847"/>
    <cellStyle name="20% - Accent3 2 2 2 2 3 2 3" xfId="27183"/>
    <cellStyle name="20% - Accent3 2 2 2 2 3 2 4" xfId="40772"/>
    <cellStyle name="20% - Accent3 2 2 2 2 3 3" xfId="19257"/>
    <cellStyle name="20% - Accent3 2 2 2 2 3 3 2" xfId="30873"/>
    <cellStyle name="20% - Accent3 2 2 2 2 3 3 3" xfId="46729"/>
    <cellStyle name="20% - Accent3 2 2 2 2 3 4" xfId="25065"/>
    <cellStyle name="20% - Accent3 2 2 2 2 3 5" xfId="38249"/>
    <cellStyle name="20% - Accent3 2 2 2 2 4" xfId="16736"/>
    <cellStyle name="20% - Accent3 2 2 2 2 4 2" xfId="22544"/>
    <cellStyle name="20% - Accent3 2 2 2 2 4 2 2" xfId="34160"/>
    <cellStyle name="20% - Accent3 2 2 2 2 4 2 3" xfId="50016"/>
    <cellStyle name="20% - Accent3 2 2 2 2 4 3" xfId="28352"/>
    <cellStyle name="20% - Accent3 2 2 2 2 4 4" xfId="44208"/>
    <cellStyle name="20% - Accent3 2 2 2 2 5" xfId="9399"/>
    <cellStyle name="20% - Accent3 2 2 2 2 5 2" xfId="20425"/>
    <cellStyle name="20% - Accent3 2 2 2 2 5 2 2" xfId="32041"/>
    <cellStyle name="20% - Accent3 2 2 2 2 5 2 3" xfId="47897"/>
    <cellStyle name="20% - Accent3 2 2 2 2 5 3" xfId="26233"/>
    <cellStyle name="20% - Accent3 2 2 2 2 5 4" xfId="39701"/>
    <cellStyle name="20% - Accent3 2 2 2 2 6" xfId="18088"/>
    <cellStyle name="20% - Accent3 2 2 2 2 6 2" xfId="29704"/>
    <cellStyle name="20% - Accent3 2 2 2 2 6 3" xfId="45560"/>
    <cellStyle name="20% - Accent3 2 2 2 2 7" xfId="3464"/>
    <cellStyle name="20% - Accent3 2 2 2 2 8" xfId="23896"/>
    <cellStyle name="20% - Accent3 2 2 2 2 9" xfId="35717"/>
    <cellStyle name="20% - Accent3 2 2 2 3" xfId="1150"/>
    <cellStyle name="20% - Accent3 2 2 2 3 2" xfId="1880"/>
    <cellStyle name="20% - Accent3 2 2 2 3 2 2" xfId="8424"/>
    <cellStyle name="20% - Accent3 2 2 2 3 2 2 2" xfId="17466"/>
    <cellStyle name="20% - Accent3 2 2 2 3 2 2 2 2" xfId="23274"/>
    <cellStyle name="20% - Accent3 2 2 2 3 2 2 2 2 2" xfId="34890"/>
    <cellStyle name="20% - Accent3 2 2 2 3 2 2 2 2 3" xfId="50746"/>
    <cellStyle name="20% - Accent3 2 2 2 3 2 2 2 3" xfId="29082"/>
    <cellStyle name="20% - Accent3 2 2 2 3 2 2 2 4" xfId="44938"/>
    <cellStyle name="20% - Accent3 2 2 2 3 2 2 3" xfId="19987"/>
    <cellStyle name="20% - Accent3 2 2 2 3 2 2 3 2" xfId="31603"/>
    <cellStyle name="20% - Accent3 2 2 2 3 2 2 3 3" xfId="47459"/>
    <cellStyle name="20% - Accent3 2 2 2 3 2 2 4" xfId="25795"/>
    <cellStyle name="20% - Accent3 2 2 2 3 2 2 5" xfId="39014"/>
    <cellStyle name="20% - Accent3 2 2 2 3 2 3" xfId="11397"/>
    <cellStyle name="20% - Accent3 2 2 2 3 2 3 2" xfId="22105"/>
    <cellStyle name="20% - Accent3 2 2 2 3 2 3 2 2" xfId="33721"/>
    <cellStyle name="20% - Accent3 2 2 2 3 2 3 2 3" xfId="49577"/>
    <cellStyle name="20% - Accent3 2 2 2 3 2 3 3" xfId="27913"/>
    <cellStyle name="20% - Accent3 2 2 2 3 2 3 4" xfId="41529"/>
    <cellStyle name="20% - Accent3 2 2 2 3 2 4" xfId="18818"/>
    <cellStyle name="20% - Accent3 2 2 2 3 2 4 2" xfId="30434"/>
    <cellStyle name="20% - Accent3 2 2 2 3 2 4 3" xfId="46290"/>
    <cellStyle name="20% - Accent3 2 2 2 3 2 5" xfId="4407"/>
    <cellStyle name="20% - Accent3 2 2 2 3 2 6" xfId="24626"/>
    <cellStyle name="20% - Accent3 2 2 2 3 2 7" xfId="36545"/>
    <cellStyle name="20% - Accent3 2 2 2 3 3" xfId="7780"/>
    <cellStyle name="20% - Accent3 2 2 2 3 3 2" xfId="10785"/>
    <cellStyle name="20% - Accent3 2 2 2 3 3 2 2" xfId="21521"/>
    <cellStyle name="20% - Accent3 2 2 2 3 3 2 2 2" xfId="33137"/>
    <cellStyle name="20% - Accent3 2 2 2 3 3 2 2 3" xfId="48993"/>
    <cellStyle name="20% - Accent3 2 2 2 3 3 2 3" xfId="27329"/>
    <cellStyle name="20% - Accent3 2 2 2 3 3 2 4" xfId="40929"/>
    <cellStyle name="20% - Accent3 2 2 2 3 3 3" xfId="19403"/>
    <cellStyle name="20% - Accent3 2 2 2 3 3 3 2" xfId="31019"/>
    <cellStyle name="20% - Accent3 2 2 2 3 3 3 3" xfId="46875"/>
    <cellStyle name="20% - Accent3 2 2 2 3 3 4" xfId="25211"/>
    <cellStyle name="20% - Accent3 2 2 2 3 3 5" xfId="38400"/>
    <cellStyle name="20% - Accent3 2 2 2 3 4" xfId="16882"/>
    <cellStyle name="20% - Accent3 2 2 2 3 4 2" xfId="22690"/>
    <cellStyle name="20% - Accent3 2 2 2 3 4 2 2" xfId="34306"/>
    <cellStyle name="20% - Accent3 2 2 2 3 4 2 3" xfId="50162"/>
    <cellStyle name="20% - Accent3 2 2 2 3 4 3" xfId="28498"/>
    <cellStyle name="20% - Accent3 2 2 2 3 4 4" xfId="44354"/>
    <cellStyle name="20% - Accent3 2 2 2 3 5" xfId="9545"/>
    <cellStyle name="20% - Accent3 2 2 2 3 5 2" xfId="20571"/>
    <cellStyle name="20% - Accent3 2 2 2 3 5 2 2" xfId="32187"/>
    <cellStyle name="20% - Accent3 2 2 2 3 5 2 3" xfId="48043"/>
    <cellStyle name="20% - Accent3 2 2 2 3 5 3" xfId="26379"/>
    <cellStyle name="20% - Accent3 2 2 2 3 5 4" xfId="39847"/>
    <cellStyle name="20% - Accent3 2 2 2 3 6" xfId="18234"/>
    <cellStyle name="20% - Accent3 2 2 2 3 6 2" xfId="29850"/>
    <cellStyle name="20% - Accent3 2 2 2 3 6 3" xfId="45706"/>
    <cellStyle name="20% - Accent3 2 2 2 3 7" xfId="3677"/>
    <cellStyle name="20% - Accent3 2 2 2 3 8" xfId="24042"/>
    <cellStyle name="20% - Accent3 2 2 2 3 9" xfId="35895"/>
    <cellStyle name="20% - Accent3 2 2 2 4" xfId="1364"/>
    <cellStyle name="20% - Accent3 2 2 2 4 2" xfId="7962"/>
    <cellStyle name="20% - Accent3 2 2 2 4 2 2" xfId="10975"/>
    <cellStyle name="20% - Accent3 2 2 2 4 2 2 2" xfId="21703"/>
    <cellStyle name="20% - Accent3 2 2 2 4 2 2 2 2" xfId="33319"/>
    <cellStyle name="20% - Accent3 2 2 2 4 2 2 2 3" xfId="49175"/>
    <cellStyle name="20% - Accent3 2 2 2 4 2 2 3" xfId="27511"/>
    <cellStyle name="20% - Accent3 2 2 2 4 2 2 4" xfId="41117"/>
    <cellStyle name="20% - Accent3 2 2 2 4 2 3" xfId="19585"/>
    <cellStyle name="20% - Accent3 2 2 2 4 2 3 2" xfId="31201"/>
    <cellStyle name="20% - Accent3 2 2 2 4 2 3 3" xfId="47057"/>
    <cellStyle name="20% - Accent3 2 2 2 4 2 4" xfId="25393"/>
    <cellStyle name="20% - Accent3 2 2 2 4 2 5" xfId="38582"/>
    <cellStyle name="20% - Accent3 2 2 2 4 3" xfId="17064"/>
    <cellStyle name="20% - Accent3 2 2 2 4 3 2" xfId="22872"/>
    <cellStyle name="20% - Accent3 2 2 2 4 3 2 2" xfId="34488"/>
    <cellStyle name="20% - Accent3 2 2 2 4 3 2 3" xfId="50344"/>
    <cellStyle name="20% - Accent3 2 2 2 4 3 3" xfId="28680"/>
    <cellStyle name="20% - Accent3 2 2 2 4 3 4" xfId="44536"/>
    <cellStyle name="20% - Accent3 2 2 2 4 4" xfId="9727"/>
    <cellStyle name="20% - Accent3 2 2 2 4 4 2" xfId="20753"/>
    <cellStyle name="20% - Accent3 2 2 2 4 4 2 2" xfId="32369"/>
    <cellStyle name="20% - Accent3 2 2 2 4 4 2 3" xfId="48225"/>
    <cellStyle name="20% - Accent3 2 2 2 4 4 3" xfId="26561"/>
    <cellStyle name="20% - Accent3 2 2 2 4 4 4" xfId="40029"/>
    <cellStyle name="20% - Accent3 2 2 2 4 5" xfId="18416"/>
    <cellStyle name="20% - Accent3 2 2 2 4 5 2" xfId="30032"/>
    <cellStyle name="20% - Accent3 2 2 2 4 5 3" xfId="45888"/>
    <cellStyle name="20% - Accent3 2 2 2 4 6" xfId="3891"/>
    <cellStyle name="20% - Accent3 2 2 2 4 7" xfId="24224"/>
    <cellStyle name="20% - Accent3 2 2 2 4 8" xfId="36089"/>
    <cellStyle name="20% - Accent3 2 2 2 5" xfId="1579"/>
    <cellStyle name="20% - Accent3 2 2 2 5 2" xfId="8144"/>
    <cellStyle name="20% - Accent3 2 2 2 5 2 2" xfId="11170"/>
    <cellStyle name="20% - Accent3 2 2 2 5 2 2 2" xfId="21885"/>
    <cellStyle name="20% - Accent3 2 2 2 5 2 2 2 2" xfId="33501"/>
    <cellStyle name="20% - Accent3 2 2 2 5 2 2 2 3" xfId="49357"/>
    <cellStyle name="20% - Accent3 2 2 2 5 2 2 3" xfId="27693"/>
    <cellStyle name="20% - Accent3 2 2 2 5 2 2 4" xfId="41306"/>
    <cellStyle name="20% - Accent3 2 2 2 5 2 3" xfId="19767"/>
    <cellStyle name="20% - Accent3 2 2 2 5 2 3 2" xfId="31383"/>
    <cellStyle name="20% - Accent3 2 2 2 5 2 3 3" xfId="47239"/>
    <cellStyle name="20% - Accent3 2 2 2 5 2 4" xfId="25575"/>
    <cellStyle name="20% - Accent3 2 2 2 5 2 5" xfId="38764"/>
    <cellStyle name="20% - Accent3 2 2 2 5 3" xfId="17246"/>
    <cellStyle name="20% - Accent3 2 2 2 5 3 2" xfId="23054"/>
    <cellStyle name="20% - Accent3 2 2 2 5 3 2 2" xfId="34670"/>
    <cellStyle name="20% - Accent3 2 2 2 5 3 2 3" xfId="50526"/>
    <cellStyle name="20% - Accent3 2 2 2 5 3 3" xfId="28862"/>
    <cellStyle name="20% - Accent3 2 2 2 5 3 4" xfId="44718"/>
    <cellStyle name="20% - Accent3 2 2 2 5 4" xfId="9325"/>
    <cellStyle name="20% - Accent3 2 2 2 5 4 2" xfId="20351"/>
    <cellStyle name="20% - Accent3 2 2 2 5 4 2 2" xfId="31967"/>
    <cellStyle name="20% - Accent3 2 2 2 5 4 2 3" xfId="47823"/>
    <cellStyle name="20% - Accent3 2 2 2 5 4 3" xfId="26159"/>
    <cellStyle name="20% - Accent3 2 2 2 5 4 4" xfId="39627"/>
    <cellStyle name="20% - Accent3 2 2 2 5 5" xfId="18598"/>
    <cellStyle name="20% - Accent3 2 2 2 5 5 2" xfId="30214"/>
    <cellStyle name="20% - Accent3 2 2 2 5 5 3" xfId="46070"/>
    <cellStyle name="20% - Accent3 2 2 2 5 6" xfId="4106"/>
    <cellStyle name="20% - Accent3 2 2 2 5 7" xfId="24406"/>
    <cellStyle name="20% - Accent3 2 2 2 5 8" xfId="36289"/>
    <cellStyle name="20% - Accent3 2 2 2 6" xfId="853"/>
    <cellStyle name="20% - Accent3 2 2 2 6 2" xfId="7548"/>
    <cellStyle name="20% - Accent3 2 2 2 6 2 2" xfId="16662"/>
    <cellStyle name="20% - Accent3 2 2 2 6 2 2 2" xfId="22470"/>
    <cellStyle name="20% - Accent3 2 2 2 6 2 2 2 2" xfId="34086"/>
    <cellStyle name="20% - Accent3 2 2 2 6 2 2 2 3" xfId="49942"/>
    <cellStyle name="20% - Accent3 2 2 2 6 2 2 3" xfId="28278"/>
    <cellStyle name="20% - Accent3 2 2 2 6 2 2 4" xfId="44134"/>
    <cellStyle name="20% - Accent3 2 2 2 6 2 3" xfId="19183"/>
    <cellStyle name="20% - Accent3 2 2 2 6 2 3 2" xfId="30799"/>
    <cellStyle name="20% - Accent3 2 2 2 6 2 3 3" xfId="46655"/>
    <cellStyle name="20% - Accent3 2 2 2 6 2 4" xfId="24991"/>
    <cellStyle name="20% - Accent3 2 2 2 6 2 5" xfId="38174"/>
    <cellStyle name="20% - Accent3 2 2 2 6 3" xfId="10538"/>
    <cellStyle name="20% - Accent3 2 2 2 6 3 2" xfId="21301"/>
    <cellStyle name="20% - Accent3 2 2 2 6 3 2 2" xfId="32917"/>
    <cellStyle name="20% - Accent3 2 2 2 6 3 2 3" xfId="48773"/>
    <cellStyle name="20% - Accent3 2 2 2 6 3 3" xfId="27109"/>
    <cellStyle name="20% - Accent3 2 2 2 6 3 4" xfId="40698"/>
    <cellStyle name="20% - Accent3 2 2 2 6 4" xfId="18014"/>
    <cellStyle name="20% - Accent3 2 2 2 6 4 2" xfId="29630"/>
    <cellStyle name="20% - Accent3 2 2 2 6 4 3" xfId="45486"/>
    <cellStyle name="20% - Accent3 2 2 2 6 5" xfId="3389"/>
    <cellStyle name="20% - Accent3 2 2 2 6 6" xfId="23822"/>
    <cellStyle name="20% - Accent3 2 2 2 6 7" xfId="35642"/>
    <cellStyle name="20% - Accent3 2 2 2 7" xfId="3149"/>
    <cellStyle name="20% - Accent3 2 2 2 7 2" xfId="10378"/>
    <cellStyle name="20% - Accent3 2 2 2 7 2 2" xfId="21155"/>
    <cellStyle name="20% - Accent3 2 2 2 7 2 2 2" xfId="32771"/>
    <cellStyle name="20% - Accent3 2 2 2 7 2 2 3" xfId="48627"/>
    <cellStyle name="20% - Accent3 2 2 2 7 2 3" xfId="26963"/>
    <cellStyle name="20% - Accent3 2 2 2 7 2 4" xfId="40545"/>
    <cellStyle name="20% - Accent3 2 2 2 7 3" xfId="17868"/>
    <cellStyle name="20% - Accent3 2 2 2 7 3 2" xfId="29484"/>
    <cellStyle name="20% - Accent3 2 2 2 7 3 3" xfId="45340"/>
    <cellStyle name="20% - Accent3 2 2 2 7 4" xfId="23676"/>
    <cellStyle name="20% - Accent3 2 2 2 7 5" xfId="35456"/>
    <cellStyle name="20% - Accent3 2 2 2 8" xfId="7323"/>
    <cellStyle name="20% - Accent3 2 2 2 8 2" xfId="9993"/>
    <cellStyle name="20% - Accent3 2 2 2 8 2 2" xfId="20972"/>
    <cellStyle name="20% - Accent3 2 2 2 8 2 2 2" xfId="32588"/>
    <cellStyle name="20% - Accent3 2 2 2 8 2 2 3" xfId="48444"/>
    <cellStyle name="20% - Accent3 2 2 2 8 2 3" xfId="26780"/>
    <cellStyle name="20% - Accent3 2 2 2 8 2 4" xfId="40273"/>
    <cellStyle name="20% - Accent3 2 2 2 8 3" xfId="19037"/>
    <cellStyle name="20% - Accent3 2 2 2 8 3 2" xfId="30653"/>
    <cellStyle name="20% - Accent3 2 2 2 8 3 3" xfId="46509"/>
    <cellStyle name="20% - Accent3 2 2 2 8 4" xfId="24845"/>
    <cellStyle name="20% - Accent3 2 2 2 8 5" xfId="37995"/>
    <cellStyle name="20% - Accent3 2 2 2 9" xfId="16516"/>
    <cellStyle name="20% - Accent3 2 2 2 9 2" xfId="22324"/>
    <cellStyle name="20% - Accent3 2 2 2 9 2 2" xfId="33940"/>
    <cellStyle name="20% - Accent3 2 2 2 9 2 3" xfId="49796"/>
    <cellStyle name="20% - Accent3 2 2 2 9 3" xfId="28132"/>
    <cellStyle name="20% - Accent3 2 2 2 9 4" xfId="43988"/>
    <cellStyle name="20% - Accent3 2 2 3" xfId="657"/>
    <cellStyle name="20% - Accent3 2 2 3 10" xfId="17721"/>
    <cellStyle name="20% - Accent3 2 2 3 10 2" xfId="29337"/>
    <cellStyle name="20% - Accent3 2 2 3 10 3" xfId="45193"/>
    <cellStyle name="20% - Accent3 2 2 3 11" xfId="2741"/>
    <cellStyle name="20% - Accent3 2 2 3 12" xfId="23529"/>
    <cellStyle name="20% - Accent3 2 2 3 13" xfId="35188"/>
    <cellStyle name="20% - Accent3 2 2 3 2" xfId="1208"/>
    <cellStyle name="20% - Accent3 2 2 3 2 2" xfId="1916"/>
    <cellStyle name="20% - Accent3 2 2 3 2 2 2" xfId="8460"/>
    <cellStyle name="20% - Accent3 2 2 3 2 2 2 2" xfId="17502"/>
    <cellStyle name="20% - Accent3 2 2 3 2 2 2 2 2" xfId="23310"/>
    <cellStyle name="20% - Accent3 2 2 3 2 2 2 2 2 2" xfId="34926"/>
    <cellStyle name="20% - Accent3 2 2 3 2 2 2 2 2 3" xfId="50782"/>
    <cellStyle name="20% - Accent3 2 2 3 2 2 2 2 3" xfId="29118"/>
    <cellStyle name="20% - Accent3 2 2 3 2 2 2 2 4" xfId="44974"/>
    <cellStyle name="20% - Accent3 2 2 3 2 2 2 3" xfId="20023"/>
    <cellStyle name="20% - Accent3 2 2 3 2 2 2 3 2" xfId="31639"/>
    <cellStyle name="20% - Accent3 2 2 3 2 2 2 3 3" xfId="47495"/>
    <cellStyle name="20% - Accent3 2 2 3 2 2 2 4" xfId="25831"/>
    <cellStyle name="20% - Accent3 2 2 3 2 2 2 5" xfId="39050"/>
    <cellStyle name="20% - Accent3 2 2 3 2 2 3" xfId="11433"/>
    <cellStyle name="20% - Accent3 2 2 3 2 2 3 2" xfId="22141"/>
    <cellStyle name="20% - Accent3 2 2 3 2 2 3 2 2" xfId="33757"/>
    <cellStyle name="20% - Accent3 2 2 3 2 2 3 2 3" xfId="49613"/>
    <cellStyle name="20% - Accent3 2 2 3 2 2 3 3" xfId="27949"/>
    <cellStyle name="20% - Accent3 2 2 3 2 2 3 4" xfId="41565"/>
    <cellStyle name="20% - Accent3 2 2 3 2 2 4" xfId="18854"/>
    <cellStyle name="20% - Accent3 2 2 3 2 2 4 2" xfId="30470"/>
    <cellStyle name="20% - Accent3 2 2 3 2 2 4 3" xfId="46326"/>
    <cellStyle name="20% - Accent3 2 2 3 2 2 5" xfId="4443"/>
    <cellStyle name="20% - Accent3 2 2 3 2 2 6" xfId="24662"/>
    <cellStyle name="20% - Accent3 2 2 3 2 2 7" xfId="36581"/>
    <cellStyle name="20% - Accent3 2 2 3 2 3" xfId="7816"/>
    <cellStyle name="20% - Accent3 2 2 3 2 3 2" xfId="10827"/>
    <cellStyle name="20% - Accent3 2 2 3 2 3 2 2" xfId="21557"/>
    <cellStyle name="20% - Accent3 2 2 3 2 3 2 2 2" xfId="33173"/>
    <cellStyle name="20% - Accent3 2 2 3 2 3 2 2 3" xfId="49029"/>
    <cellStyle name="20% - Accent3 2 2 3 2 3 2 3" xfId="27365"/>
    <cellStyle name="20% - Accent3 2 2 3 2 3 2 4" xfId="40970"/>
    <cellStyle name="20% - Accent3 2 2 3 2 3 3" xfId="19439"/>
    <cellStyle name="20% - Accent3 2 2 3 2 3 3 2" xfId="31055"/>
    <cellStyle name="20% - Accent3 2 2 3 2 3 3 3" xfId="46911"/>
    <cellStyle name="20% - Accent3 2 2 3 2 3 4" xfId="25247"/>
    <cellStyle name="20% - Accent3 2 2 3 2 3 5" xfId="38436"/>
    <cellStyle name="20% - Accent3 2 2 3 2 4" xfId="16918"/>
    <cellStyle name="20% - Accent3 2 2 3 2 4 2" xfId="22726"/>
    <cellStyle name="20% - Accent3 2 2 3 2 4 2 2" xfId="34342"/>
    <cellStyle name="20% - Accent3 2 2 3 2 4 2 3" xfId="50198"/>
    <cellStyle name="20% - Accent3 2 2 3 2 4 3" xfId="28534"/>
    <cellStyle name="20% - Accent3 2 2 3 2 4 4" xfId="44390"/>
    <cellStyle name="20% - Accent3 2 2 3 2 5" xfId="9581"/>
    <cellStyle name="20% - Accent3 2 2 3 2 5 2" xfId="20607"/>
    <cellStyle name="20% - Accent3 2 2 3 2 5 2 2" xfId="32223"/>
    <cellStyle name="20% - Accent3 2 2 3 2 5 2 3" xfId="48079"/>
    <cellStyle name="20% - Accent3 2 2 3 2 5 3" xfId="26415"/>
    <cellStyle name="20% - Accent3 2 2 3 2 5 4" xfId="39883"/>
    <cellStyle name="20% - Accent3 2 2 3 2 6" xfId="18270"/>
    <cellStyle name="20% - Accent3 2 2 3 2 6 2" xfId="29886"/>
    <cellStyle name="20% - Accent3 2 2 3 2 6 3" xfId="45742"/>
    <cellStyle name="20% - Accent3 2 2 3 2 7" xfId="3735"/>
    <cellStyle name="20% - Accent3 2 2 3 2 8" xfId="24078"/>
    <cellStyle name="20% - Accent3 2 2 3 2 9" xfId="35943"/>
    <cellStyle name="20% - Accent3 2 2 3 3" xfId="1400"/>
    <cellStyle name="20% - Accent3 2 2 3 3 2" xfId="7998"/>
    <cellStyle name="20% - Accent3 2 2 3 3 2 2" xfId="11011"/>
    <cellStyle name="20% - Accent3 2 2 3 3 2 2 2" xfId="21739"/>
    <cellStyle name="20% - Accent3 2 2 3 3 2 2 2 2" xfId="33355"/>
    <cellStyle name="20% - Accent3 2 2 3 3 2 2 2 3" xfId="49211"/>
    <cellStyle name="20% - Accent3 2 2 3 3 2 2 3" xfId="27547"/>
    <cellStyle name="20% - Accent3 2 2 3 3 2 2 4" xfId="41153"/>
    <cellStyle name="20% - Accent3 2 2 3 3 2 3" xfId="19621"/>
    <cellStyle name="20% - Accent3 2 2 3 3 2 3 2" xfId="31237"/>
    <cellStyle name="20% - Accent3 2 2 3 3 2 3 3" xfId="47093"/>
    <cellStyle name="20% - Accent3 2 2 3 3 2 4" xfId="25429"/>
    <cellStyle name="20% - Accent3 2 2 3 3 2 5" xfId="38618"/>
    <cellStyle name="20% - Accent3 2 2 3 3 3" xfId="17100"/>
    <cellStyle name="20% - Accent3 2 2 3 3 3 2" xfId="22908"/>
    <cellStyle name="20% - Accent3 2 2 3 3 3 2 2" xfId="34524"/>
    <cellStyle name="20% - Accent3 2 2 3 3 3 2 3" xfId="50380"/>
    <cellStyle name="20% - Accent3 2 2 3 3 3 3" xfId="28716"/>
    <cellStyle name="20% - Accent3 2 2 3 3 3 4" xfId="44572"/>
    <cellStyle name="20% - Accent3 2 2 3 3 4" xfId="9763"/>
    <cellStyle name="20% - Accent3 2 2 3 3 4 2" xfId="20789"/>
    <cellStyle name="20% - Accent3 2 2 3 3 4 2 2" xfId="32405"/>
    <cellStyle name="20% - Accent3 2 2 3 3 4 2 3" xfId="48261"/>
    <cellStyle name="20% - Accent3 2 2 3 3 4 3" xfId="26597"/>
    <cellStyle name="20% - Accent3 2 2 3 3 4 4" xfId="40065"/>
    <cellStyle name="20% - Accent3 2 2 3 3 5" xfId="18452"/>
    <cellStyle name="20% - Accent3 2 2 3 3 5 2" xfId="30068"/>
    <cellStyle name="20% - Accent3 2 2 3 3 5 3" xfId="45924"/>
    <cellStyle name="20% - Accent3 2 2 3 3 6" xfId="3927"/>
    <cellStyle name="20% - Accent3 2 2 3 3 7" xfId="24260"/>
    <cellStyle name="20% - Accent3 2 2 3 3 8" xfId="36125"/>
    <cellStyle name="20% - Accent3 2 2 3 4" xfId="1709"/>
    <cellStyle name="20% - Accent3 2 2 3 4 2" xfId="8258"/>
    <cellStyle name="20% - Accent3 2 2 3 4 2 2" xfId="11285"/>
    <cellStyle name="20% - Accent3 2 2 3 4 2 2 2" xfId="21995"/>
    <cellStyle name="20% - Accent3 2 2 3 4 2 2 2 2" xfId="33611"/>
    <cellStyle name="20% - Accent3 2 2 3 4 2 2 2 3" xfId="49467"/>
    <cellStyle name="20% - Accent3 2 2 3 4 2 2 3" xfId="27803"/>
    <cellStyle name="20% - Accent3 2 2 3 4 2 2 4" xfId="41418"/>
    <cellStyle name="20% - Accent3 2 2 3 4 2 3" xfId="19877"/>
    <cellStyle name="20% - Accent3 2 2 3 4 2 3 2" xfId="31493"/>
    <cellStyle name="20% - Accent3 2 2 3 4 2 3 3" xfId="47349"/>
    <cellStyle name="20% - Accent3 2 2 3 4 2 4" xfId="25685"/>
    <cellStyle name="20% - Accent3 2 2 3 4 2 5" xfId="38877"/>
    <cellStyle name="20% - Accent3 2 2 3 4 3" xfId="17356"/>
    <cellStyle name="20% - Accent3 2 2 3 4 3 2" xfId="23164"/>
    <cellStyle name="20% - Accent3 2 2 3 4 3 2 2" xfId="34780"/>
    <cellStyle name="20% - Accent3 2 2 3 4 3 2 3" xfId="50636"/>
    <cellStyle name="20% - Accent3 2 2 3 4 3 3" xfId="28972"/>
    <cellStyle name="20% - Accent3 2 2 3 4 3 4" xfId="44828"/>
    <cellStyle name="20% - Accent3 2 2 3 4 4" xfId="9435"/>
    <cellStyle name="20% - Accent3 2 2 3 4 4 2" xfId="20461"/>
    <cellStyle name="20% - Accent3 2 2 3 4 4 2 2" xfId="32077"/>
    <cellStyle name="20% - Accent3 2 2 3 4 4 2 3" xfId="47933"/>
    <cellStyle name="20% - Accent3 2 2 3 4 4 3" xfId="26269"/>
    <cellStyle name="20% - Accent3 2 2 3 4 4 4" xfId="39737"/>
    <cellStyle name="20% - Accent3 2 2 3 4 5" xfId="18708"/>
    <cellStyle name="20% - Accent3 2 2 3 4 5 2" xfId="30324"/>
    <cellStyle name="20% - Accent3 2 2 3 4 5 3" xfId="46180"/>
    <cellStyle name="20% - Accent3 2 2 3 4 6" xfId="4236"/>
    <cellStyle name="20% - Accent3 2 2 3 4 7" xfId="24516"/>
    <cellStyle name="20% - Accent3 2 2 3 4 8" xfId="36408"/>
    <cellStyle name="20% - Accent3 2 2 3 5" xfId="969"/>
    <cellStyle name="20% - Accent3 2 2 3 5 2" xfId="7664"/>
    <cellStyle name="20% - Accent3 2 2 3 5 2 2" xfId="16772"/>
    <cellStyle name="20% - Accent3 2 2 3 5 2 2 2" xfId="22580"/>
    <cellStyle name="20% - Accent3 2 2 3 5 2 2 2 2" xfId="34196"/>
    <cellStyle name="20% - Accent3 2 2 3 5 2 2 2 3" xfId="50052"/>
    <cellStyle name="20% - Accent3 2 2 3 5 2 2 3" xfId="28388"/>
    <cellStyle name="20% - Accent3 2 2 3 5 2 2 4" xfId="44244"/>
    <cellStyle name="20% - Accent3 2 2 3 5 2 3" xfId="19293"/>
    <cellStyle name="20% - Accent3 2 2 3 5 2 3 2" xfId="30909"/>
    <cellStyle name="20% - Accent3 2 2 3 5 2 3 3" xfId="46765"/>
    <cellStyle name="20% - Accent3 2 2 3 5 2 4" xfId="25101"/>
    <cellStyle name="20% - Accent3 2 2 3 5 2 5" xfId="38288"/>
    <cellStyle name="20% - Accent3 2 2 3 5 3" xfId="10648"/>
    <cellStyle name="20% - Accent3 2 2 3 5 3 2" xfId="21411"/>
    <cellStyle name="20% - Accent3 2 2 3 5 3 2 2" xfId="33027"/>
    <cellStyle name="20% - Accent3 2 2 3 5 3 2 3" xfId="48883"/>
    <cellStyle name="20% - Accent3 2 2 3 5 3 3" xfId="27219"/>
    <cellStyle name="20% - Accent3 2 2 3 5 3 4" xfId="40808"/>
    <cellStyle name="20% - Accent3 2 2 3 5 4" xfId="18124"/>
    <cellStyle name="20% - Accent3 2 2 3 5 4 2" xfId="29740"/>
    <cellStyle name="20% - Accent3 2 2 3 5 4 3" xfId="45596"/>
    <cellStyle name="20% - Accent3 2 2 3 5 5" xfId="3505"/>
    <cellStyle name="20% - Accent3 2 2 3 5 6" xfId="23932"/>
    <cellStyle name="20% - Accent3 2 2 3 5 7" xfId="35756"/>
    <cellStyle name="20% - Accent3 2 2 3 6" xfId="3197"/>
    <cellStyle name="20% - Accent3 2 2 3 6 2" xfId="10425"/>
    <cellStyle name="20% - Accent3 2 2 3 6 2 2" xfId="21191"/>
    <cellStyle name="20% - Accent3 2 2 3 6 2 2 2" xfId="32807"/>
    <cellStyle name="20% - Accent3 2 2 3 6 2 2 3" xfId="48663"/>
    <cellStyle name="20% - Accent3 2 2 3 6 2 3" xfId="26999"/>
    <cellStyle name="20% - Accent3 2 2 3 6 2 4" xfId="40588"/>
    <cellStyle name="20% - Accent3 2 2 3 6 3" xfId="17904"/>
    <cellStyle name="20% - Accent3 2 2 3 6 3 2" xfId="29520"/>
    <cellStyle name="20% - Accent3 2 2 3 6 3 3" xfId="45376"/>
    <cellStyle name="20% - Accent3 2 2 3 6 4" xfId="23712"/>
    <cellStyle name="20% - Accent3 2 2 3 6 5" xfId="35499"/>
    <cellStyle name="20% - Accent3 2 2 3 7" xfId="7359"/>
    <cellStyle name="20% - Accent3 2 2 3 7 2" xfId="10034"/>
    <cellStyle name="20% - Accent3 2 2 3 7 2 2" xfId="21008"/>
    <cellStyle name="20% - Accent3 2 2 3 7 2 2 2" xfId="32624"/>
    <cellStyle name="20% - Accent3 2 2 3 7 2 2 3" xfId="48480"/>
    <cellStyle name="20% - Accent3 2 2 3 7 2 3" xfId="26816"/>
    <cellStyle name="20% - Accent3 2 2 3 7 2 4" xfId="40311"/>
    <cellStyle name="20% - Accent3 2 2 3 7 3" xfId="19073"/>
    <cellStyle name="20% - Accent3 2 2 3 7 3 2" xfId="30689"/>
    <cellStyle name="20% - Accent3 2 2 3 7 3 3" xfId="46545"/>
    <cellStyle name="20% - Accent3 2 2 3 7 4" xfId="24881"/>
    <cellStyle name="20% - Accent3 2 2 3 7 5" xfId="38031"/>
    <cellStyle name="20% - Accent3 2 2 3 8" xfId="16552"/>
    <cellStyle name="20% - Accent3 2 2 3 8 2" xfId="22360"/>
    <cellStyle name="20% - Accent3 2 2 3 8 2 2" xfId="33976"/>
    <cellStyle name="20% - Accent3 2 2 3 8 2 3" xfId="49832"/>
    <cellStyle name="20% - Accent3 2 2 3 8 3" xfId="28168"/>
    <cellStyle name="20% - Accent3 2 2 3 8 4" xfId="44024"/>
    <cellStyle name="20% - Accent3 2 2 3 9" xfId="9179"/>
    <cellStyle name="20% - Accent3 2 2 3 9 2" xfId="20205"/>
    <cellStyle name="20% - Accent3 2 2 3 9 2 2" xfId="31821"/>
    <cellStyle name="20% - Accent3 2 2 3 9 2 3" xfId="47677"/>
    <cellStyle name="20% - Accent3 2 2 3 9 3" xfId="26013"/>
    <cellStyle name="20% - Accent3 2 2 3 9 4" xfId="39481"/>
    <cellStyle name="20% - Accent3 2 2 4" xfId="698"/>
    <cellStyle name="20% - Accent3 2 2 4 10" xfId="17757"/>
    <cellStyle name="20% - Accent3 2 2 4 10 2" xfId="29373"/>
    <cellStyle name="20% - Accent3 2 2 4 10 3" xfId="45229"/>
    <cellStyle name="20% - Accent3 2 2 4 11" xfId="2782"/>
    <cellStyle name="20% - Accent3 2 2 4 12" xfId="23565"/>
    <cellStyle name="20% - Accent3 2 2 4 13" xfId="35224"/>
    <cellStyle name="20% - Accent3 2 2 4 2" xfId="1249"/>
    <cellStyle name="20% - Accent3 2 2 4 2 2" xfId="1952"/>
    <cellStyle name="20% - Accent3 2 2 4 2 2 2" xfId="8496"/>
    <cellStyle name="20% - Accent3 2 2 4 2 2 2 2" xfId="17538"/>
    <cellStyle name="20% - Accent3 2 2 4 2 2 2 2 2" xfId="23346"/>
    <cellStyle name="20% - Accent3 2 2 4 2 2 2 2 2 2" xfId="34962"/>
    <cellStyle name="20% - Accent3 2 2 4 2 2 2 2 2 3" xfId="50818"/>
    <cellStyle name="20% - Accent3 2 2 4 2 2 2 2 3" xfId="29154"/>
    <cellStyle name="20% - Accent3 2 2 4 2 2 2 2 4" xfId="45010"/>
    <cellStyle name="20% - Accent3 2 2 4 2 2 2 3" xfId="20059"/>
    <cellStyle name="20% - Accent3 2 2 4 2 2 2 3 2" xfId="31675"/>
    <cellStyle name="20% - Accent3 2 2 4 2 2 2 3 3" xfId="47531"/>
    <cellStyle name="20% - Accent3 2 2 4 2 2 2 4" xfId="25867"/>
    <cellStyle name="20% - Accent3 2 2 4 2 2 2 5" xfId="39086"/>
    <cellStyle name="20% - Accent3 2 2 4 2 2 3" xfId="11469"/>
    <cellStyle name="20% - Accent3 2 2 4 2 2 3 2" xfId="22177"/>
    <cellStyle name="20% - Accent3 2 2 4 2 2 3 2 2" xfId="33793"/>
    <cellStyle name="20% - Accent3 2 2 4 2 2 3 2 3" xfId="49649"/>
    <cellStyle name="20% - Accent3 2 2 4 2 2 3 3" xfId="27985"/>
    <cellStyle name="20% - Accent3 2 2 4 2 2 3 4" xfId="41601"/>
    <cellStyle name="20% - Accent3 2 2 4 2 2 4" xfId="18890"/>
    <cellStyle name="20% - Accent3 2 2 4 2 2 4 2" xfId="30506"/>
    <cellStyle name="20% - Accent3 2 2 4 2 2 4 3" xfId="46362"/>
    <cellStyle name="20% - Accent3 2 2 4 2 2 5" xfId="4479"/>
    <cellStyle name="20% - Accent3 2 2 4 2 2 6" xfId="24698"/>
    <cellStyle name="20% - Accent3 2 2 4 2 2 7" xfId="36617"/>
    <cellStyle name="20% - Accent3 2 2 4 2 3" xfId="7852"/>
    <cellStyle name="20% - Accent3 2 2 4 2 3 2" xfId="10864"/>
    <cellStyle name="20% - Accent3 2 2 4 2 3 2 2" xfId="21593"/>
    <cellStyle name="20% - Accent3 2 2 4 2 3 2 2 2" xfId="33209"/>
    <cellStyle name="20% - Accent3 2 2 4 2 3 2 2 3" xfId="49065"/>
    <cellStyle name="20% - Accent3 2 2 4 2 3 2 3" xfId="27401"/>
    <cellStyle name="20% - Accent3 2 2 4 2 3 2 4" xfId="41006"/>
    <cellStyle name="20% - Accent3 2 2 4 2 3 3" xfId="19475"/>
    <cellStyle name="20% - Accent3 2 2 4 2 3 3 2" xfId="31091"/>
    <cellStyle name="20% - Accent3 2 2 4 2 3 3 3" xfId="46947"/>
    <cellStyle name="20% - Accent3 2 2 4 2 3 4" xfId="25283"/>
    <cellStyle name="20% - Accent3 2 2 4 2 3 5" xfId="38472"/>
    <cellStyle name="20% - Accent3 2 2 4 2 4" xfId="16954"/>
    <cellStyle name="20% - Accent3 2 2 4 2 4 2" xfId="22762"/>
    <cellStyle name="20% - Accent3 2 2 4 2 4 2 2" xfId="34378"/>
    <cellStyle name="20% - Accent3 2 2 4 2 4 2 3" xfId="50234"/>
    <cellStyle name="20% - Accent3 2 2 4 2 4 3" xfId="28570"/>
    <cellStyle name="20% - Accent3 2 2 4 2 4 4" xfId="44426"/>
    <cellStyle name="20% - Accent3 2 2 4 2 5" xfId="9617"/>
    <cellStyle name="20% - Accent3 2 2 4 2 5 2" xfId="20643"/>
    <cellStyle name="20% - Accent3 2 2 4 2 5 2 2" xfId="32259"/>
    <cellStyle name="20% - Accent3 2 2 4 2 5 2 3" xfId="48115"/>
    <cellStyle name="20% - Accent3 2 2 4 2 5 3" xfId="26451"/>
    <cellStyle name="20% - Accent3 2 2 4 2 5 4" xfId="39919"/>
    <cellStyle name="20% - Accent3 2 2 4 2 6" xfId="18306"/>
    <cellStyle name="20% - Accent3 2 2 4 2 6 2" xfId="29922"/>
    <cellStyle name="20% - Accent3 2 2 4 2 6 3" xfId="45778"/>
    <cellStyle name="20% - Accent3 2 2 4 2 7" xfId="3776"/>
    <cellStyle name="20% - Accent3 2 2 4 2 8" xfId="24114"/>
    <cellStyle name="20% - Accent3 2 2 4 2 9" xfId="35979"/>
    <cellStyle name="20% - Accent3 2 2 4 3" xfId="1436"/>
    <cellStyle name="20% - Accent3 2 2 4 3 2" xfId="8034"/>
    <cellStyle name="20% - Accent3 2 2 4 3 2 2" xfId="11047"/>
    <cellStyle name="20% - Accent3 2 2 4 3 2 2 2" xfId="21775"/>
    <cellStyle name="20% - Accent3 2 2 4 3 2 2 2 2" xfId="33391"/>
    <cellStyle name="20% - Accent3 2 2 4 3 2 2 2 3" xfId="49247"/>
    <cellStyle name="20% - Accent3 2 2 4 3 2 2 3" xfId="27583"/>
    <cellStyle name="20% - Accent3 2 2 4 3 2 2 4" xfId="41189"/>
    <cellStyle name="20% - Accent3 2 2 4 3 2 3" xfId="19657"/>
    <cellStyle name="20% - Accent3 2 2 4 3 2 3 2" xfId="31273"/>
    <cellStyle name="20% - Accent3 2 2 4 3 2 3 3" xfId="47129"/>
    <cellStyle name="20% - Accent3 2 2 4 3 2 4" xfId="25465"/>
    <cellStyle name="20% - Accent3 2 2 4 3 2 5" xfId="38654"/>
    <cellStyle name="20% - Accent3 2 2 4 3 3" xfId="17136"/>
    <cellStyle name="20% - Accent3 2 2 4 3 3 2" xfId="22944"/>
    <cellStyle name="20% - Accent3 2 2 4 3 3 2 2" xfId="34560"/>
    <cellStyle name="20% - Accent3 2 2 4 3 3 2 3" xfId="50416"/>
    <cellStyle name="20% - Accent3 2 2 4 3 3 3" xfId="28752"/>
    <cellStyle name="20% - Accent3 2 2 4 3 3 4" xfId="44608"/>
    <cellStyle name="20% - Accent3 2 2 4 3 4" xfId="9799"/>
    <cellStyle name="20% - Accent3 2 2 4 3 4 2" xfId="20825"/>
    <cellStyle name="20% - Accent3 2 2 4 3 4 2 2" xfId="32441"/>
    <cellStyle name="20% - Accent3 2 2 4 3 4 2 3" xfId="48297"/>
    <cellStyle name="20% - Accent3 2 2 4 3 4 3" xfId="26633"/>
    <cellStyle name="20% - Accent3 2 2 4 3 4 4" xfId="40101"/>
    <cellStyle name="20% - Accent3 2 2 4 3 5" xfId="18488"/>
    <cellStyle name="20% - Accent3 2 2 4 3 5 2" xfId="30104"/>
    <cellStyle name="20% - Accent3 2 2 4 3 5 3" xfId="45960"/>
    <cellStyle name="20% - Accent3 2 2 4 3 6" xfId="3963"/>
    <cellStyle name="20% - Accent3 2 2 4 3 7" xfId="24296"/>
    <cellStyle name="20% - Accent3 2 2 4 3 8" xfId="36161"/>
    <cellStyle name="20% - Accent3 2 2 4 4" xfId="1750"/>
    <cellStyle name="20% - Accent3 2 2 4 4 2" xfId="8294"/>
    <cellStyle name="20% - Accent3 2 2 4 4 2 2" xfId="11323"/>
    <cellStyle name="20% - Accent3 2 2 4 4 2 2 2" xfId="22031"/>
    <cellStyle name="20% - Accent3 2 2 4 4 2 2 2 2" xfId="33647"/>
    <cellStyle name="20% - Accent3 2 2 4 4 2 2 2 3" xfId="49503"/>
    <cellStyle name="20% - Accent3 2 2 4 4 2 2 3" xfId="27839"/>
    <cellStyle name="20% - Accent3 2 2 4 4 2 2 4" xfId="41455"/>
    <cellStyle name="20% - Accent3 2 2 4 4 2 3" xfId="19913"/>
    <cellStyle name="20% - Accent3 2 2 4 4 2 3 2" xfId="31529"/>
    <cellStyle name="20% - Accent3 2 2 4 4 2 3 3" xfId="47385"/>
    <cellStyle name="20% - Accent3 2 2 4 4 2 4" xfId="25721"/>
    <cellStyle name="20% - Accent3 2 2 4 4 2 5" xfId="38913"/>
    <cellStyle name="20% - Accent3 2 2 4 4 3" xfId="17392"/>
    <cellStyle name="20% - Accent3 2 2 4 4 3 2" xfId="23200"/>
    <cellStyle name="20% - Accent3 2 2 4 4 3 2 2" xfId="34816"/>
    <cellStyle name="20% - Accent3 2 2 4 4 3 2 3" xfId="50672"/>
    <cellStyle name="20% - Accent3 2 2 4 4 3 3" xfId="29008"/>
    <cellStyle name="20% - Accent3 2 2 4 4 3 4" xfId="44864"/>
    <cellStyle name="20% - Accent3 2 2 4 4 4" xfId="9471"/>
    <cellStyle name="20% - Accent3 2 2 4 4 4 2" xfId="20497"/>
    <cellStyle name="20% - Accent3 2 2 4 4 4 2 2" xfId="32113"/>
    <cellStyle name="20% - Accent3 2 2 4 4 4 2 3" xfId="47969"/>
    <cellStyle name="20% - Accent3 2 2 4 4 4 3" xfId="26305"/>
    <cellStyle name="20% - Accent3 2 2 4 4 4 4" xfId="39773"/>
    <cellStyle name="20% - Accent3 2 2 4 4 5" xfId="18744"/>
    <cellStyle name="20% - Accent3 2 2 4 4 5 2" xfId="30360"/>
    <cellStyle name="20% - Accent3 2 2 4 4 5 3" xfId="46216"/>
    <cellStyle name="20% - Accent3 2 2 4 4 6" xfId="4277"/>
    <cellStyle name="20% - Accent3 2 2 4 4 7" xfId="24552"/>
    <cellStyle name="20% - Accent3 2 2 4 4 8" xfId="36444"/>
    <cellStyle name="20% - Accent3 2 2 4 5" xfId="1007"/>
    <cellStyle name="20% - Accent3 2 2 4 5 2" xfId="7702"/>
    <cellStyle name="20% - Accent3 2 2 4 5 2 2" xfId="16808"/>
    <cellStyle name="20% - Accent3 2 2 4 5 2 2 2" xfId="22616"/>
    <cellStyle name="20% - Accent3 2 2 4 5 2 2 2 2" xfId="34232"/>
    <cellStyle name="20% - Accent3 2 2 4 5 2 2 2 3" xfId="50088"/>
    <cellStyle name="20% - Accent3 2 2 4 5 2 2 3" xfId="28424"/>
    <cellStyle name="20% - Accent3 2 2 4 5 2 2 4" xfId="44280"/>
    <cellStyle name="20% - Accent3 2 2 4 5 2 3" xfId="19329"/>
    <cellStyle name="20% - Accent3 2 2 4 5 2 3 2" xfId="30945"/>
    <cellStyle name="20% - Accent3 2 2 4 5 2 3 3" xfId="46801"/>
    <cellStyle name="20% - Accent3 2 2 4 5 2 4" xfId="25137"/>
    <cellStyle name="20% - Accent3 2 2 4 5 2 5" xfId="38324"/>
    <cellStyle name="20% - Accent3 2 2 4 5 3" xfId="10684"/>
    <cellStyle name="20% - Accent3 2 2 4 5 3 2" xfId="21447"/>
    <cellStyle name="20% - Accent3 2 2 4 5 3 2 2" xfId="33063"/>
    <cellStyle name="20% - Accent3 2 2 4 5 3 2 3" xfId="48919"/>
    <cellStyle name="20% - Accent3 2 2 4 5 3 3" xfId="27255"/>
    <cellStyle name="20% - Accent3 2 2 4 5 3 4" xfId="40844"/>
    <cellStyle name="20% - Accent3 2 2 4 5 4" xfId="18160"/>
    <cellStyle name="20% - Accent3 2 2 4 5 4 2" xfId="29776"/>
    <cellStyle name="20% - Accent3 2 2 4 5 4 3" xfId="45632"/>
    <cellStyle name="20% - Accent3 2 2 4 5 5" xfId="3543"/>
    <cellStyle name="20% - Accent3 2 2 4 5 6" xfId="23968"/>
    <cellStyle name="20% - Accent3 2 2 4 5 7" xfId="35792"/>
    <cellStyle name="20% - Accent3 2 2 4 6" xfId="3236"/>
    <cellStyle name="20% - Accent3 2 2 4 6 2" xfId="10464"/>
    <cellStyle name="20% - Accent3 2 2 4 6 2 2" xfId="21227"/>
    <cellStyle name="20% - Accent3 2 2 4 6 2 2 2" xfId="32843"/>
    <cellStyle name="20% - Accent3 2 2 4 6 2 2 3" xfId="48699"/>
    <cellStyle name="20% - Accent3 2 2 4 6 2 3" xfId="27035"/>
    <cellStyle name="20% - Accent3 2 2 4 6 2 4" xfId="40624"/>
    <cellStyle name="20% - Accent3 2 2 4 6 3" xfId="17940"/>
    <cellStyle name="20% - Accent3 2 2 4 6 3 2" xfId="29556"/>
    <cellStyle name="20% - Accent3 2 2 4 6 3 3" xfId="45412"/>
    <cellStyle name="20% - Accent3 2 2 4 6 4" xfId="23748"/>
    <cellStyle name="20% - Accent3 2 2 4 6 5" xfId="35535"/>
    <cellStyle name="20% - Accent3 2 2 4 7" xfId="7395"/>
    <cellStyle name="20% - Accent3 2 2 4 7 2" xfId="10071"/>
    <cellStyle name="20% - Accent3 2 2 4 7 2 2" xfId="21044"/>
    <cellStyle name="20% - Accent3 2 2 4 7 2 2 2" xfId="32660"/>
    <cellStyle name="20% - Accent3 2 2 4 7 2 2 3" xfId="48516"/>
    <cellStyle name="20% - Accent3 2 2 4 7 2 3" xfId="26852"/>
    <cellStyle name="20% - Accent3 2 2 4 7 2 4" xfId="40347"/>
    <cellStyle name="20% - Accent3 2 2 4 7 3" xfId="19109"/>
    <cellStyle name="20% - Accent3 2 2 4 7 3 2" xfId="30725"/>
    <cellStyle name="20% - Accent3 2 2 4 7 3 3" xfId="46581"/>
    <cellStyle name="20% - Accent3 2 2 4 7 4" xfId="24917"/>
    <cellStyle name="20% - Accent3 2 2 4 7 5" xfId="38067"/>
    <cellStyle name="20% - Accent3 2 2 4 8" xfId="16588"/>
    <cellStyle name="20% - Accent3 2 2 4 8 2" xfId="22396"/>
    <cellStyle name="20% - Accent3 2 2 4 8 2 2" xfId="34012"/>
    <cellStyle name="20% - Accent3 2 2 4 8 2 3" xfId="49868"/>
    <cellStyle name="20% - Accent3 2 2 4 8 3" xfId="28204"/>
    <cellStyle name="20% - Accent3 2 2 4 8 4" xfId="44060"/>
    <cellStyle name="20% - Accent3 2 2 4 9" xfId="9215"/>
    <cellStyle name="20% - Accent3 2 2 4 9 2" xfId="20241"/>
    <cellStyle name="20% - Accent3 2 2 4 9 2 2" xfId="31857"/>
    <cellStyle name="20% - Accent3 2 2 4 9 2 3" xfId="47713"/>
    <cellStyle name="20% - Accent3 2 2 4 9 3" xfId="26049"/>
    <cellStyle name="20% - Accent3 2 2 4 9 4" xfId="39517"/>
    <cellStyle name="20% - Accent3 2 2 5" xfId="533"/>
    <cellStyle name="20% - Accent3 2 2 5 10" xfId="17648"/>
    <cellStyle name="20% - Accent3 2 2 5 10 2" xfId="29264"/>
    <cellStyle name="20% - Accent3 2 2 5 10 3" xfId="45120"/>
    <cellStyle name="20% - Accent3 2 2 5 11" xfId="2646"/>
    <cellStyle name="20% - Accent3 2 2 5 12" xfId="23456"/>
    <cellStyle name="20% - Accent3 2 2 5 13" xfId="35103"/>
    <cellStyle name="20% - Accent3 2 2 5 2" xfId="1290"/>
    <cellStyle name="20% - Accent3 2 2 5 2 2" xfId="1988"/>
    <cellStyle name="20% - Accent3 2 2 5 2 2 2" xfId="8532"/>
    <cellStyle name="20% - Accent3 2 2 5 2 2 2 2" xfId="17574"/>
    <cellStyle name="20% - Accent3 2 2 5 2 2 2 2 2" xfId="23382"/>
    <cellStyle name="20% - Accent3 2 2 5 2 2 2 2 2 2" xfId="34998"/>
    <cellStyle name="20% - Accent3 2 2 5 2 2 2 2 2 3" xfId="50854"/>
    <cellStyle name="20% - Accent3 2 2 5 2 2 2 2 3" xfId="29190"/>
    <cellStyle name="20% - Accent3 2 2 5 2 2 2 2 4" xfId="45046"/>
    <cellStyle name="20% - Accent3 2 2 5 2 2 2 3" xfId="20095"/>
    <cellStyle name="20% - Accent3 2 2 5 2 2 2 3 2" xfId="31711"/>
    <cellStyle name="20% - Accent3 2 2 5 2 2 2 3 3" xfId="47567"/>
    <cellStyle name="20% - Accent3 2 2 5 2 2 2 4" xfId="25903"/>
    <cellStyle name="20% - Accent3 2 2 5 2 2 2 5" xfId="39122"/>
    <cellStyle name="20% - Accent3 2 2 5 2 2 3" xfId="11505"/>
    <cellStyle name="20% - Accent3 2 2 5 2 2 3 2" xfId="22213"/>
    <cellStyle name="20% - Accent3 2 2 5 2 2 3 2 2" xfId="33829"/>
    <cellStyle name="20% - Accent3 2 2 5 2 2 3 2 3" xfId="49685"/>
    <cellStyle name="20% - Accent3 2 2 5 2 2 3 3" xfId="28021"/>
    <cellStyle name="20% - Accent3 2 2 5 2 2 3 4" xfId="41637"/>
    <cellStyle name="20% - Accent3 2 2 5 2 2 4" xfId="18926"/>
    <cellStyle name="20% - Accent3 2 2 5 2 2 4 2" xfId="30542"/>
    <cellStyle name="20% - Accent3 2 2 5 2 2 4 3" xfId="46398"/>
    <cellStyle name="20% - Accent3 2 2 5 2 2 5" xfId="4515"/>
    <cellStyle name="20% - Accent3 2 2 5 2 2 6" xfId="24734"/>
    <cellStyle name="20% - Accent3 2 2 5 2 2 7" xfId="36653"/>
    <cellStyle name="20% - Accent3 2 2 5 2 3" xfId="7888"/>
    <cellStyle name="20% - Accent3 2 2 5 2 3 2" xfId="10901"/>
    <cellStyle name="20% - Accent3 2 2 5 2 3 2 2" xfId="21629"/>
    <cellStyle name="20% - Accent3 2 2 5 2 3 2 2 2" xfId="33245"/>
    <cellStyle name="20% - Accent3 2 2 5 2 3 2 2 3" xfId="49101"/>
    <cellStyle name="20% - Accent3 2 2 5 2 3 2 3" xfId="27437"/>
    <cellStyle name="20% - Accent3 2 2 5 2 3 2 4" xfId="41043"/>
    <cellStyle name="20% - Accent3 2 2 5 2 3 3" xfId="19511"/>
    <cellStyle name="20% - Accent3 2 2 5 2 3 3 2" xfId="31127"/>
    <cellStyle name="20% - Accent3 2 2 5 2 3 3 3" xfId="46983"/>
    <cellStyle name="20% - Accent3 2 2 5 2 3 4" xfId="25319"/>
    <cellStyle name="20% - Accent3 2 2 5 2 3 5" xfId="38508"/>
    <cellStyle name="20% - Accent3 2 2 5 2 4" xfId="16990"/>
    <cellStyle name="20% - Accent3 2 2 5 2 4 2" xfId="22798"/>
    <cellStyle name="20% - Accent3 2 2 5 2 4 2 2" xfId="34414"/>
    <cellStyle name="20% - Accent3 2 2 5 2 4 2 3" xfId="50270"/>
    <cellStyle name="20% - Accent3 2 2 5 2 4 3" xfId="28606"/>
    <cellStyle name="20% - Accent3 2 2 5 2 4 4" xfId="44462"/>
    <cellStyle name="20% - Accent3 2 2 5 2 5" xfId="9653"/>
    <cellStyle name="20% - Accent3 2 2 5 2 5 2" xfId="20679"/>
    <cellStyle name="20% - Accent3 2 2 5 2 5 2 2" xfId="32295"/>
    <cellStyle name="20% - Accent3 2 2 5 2 5 2 3" xfId="48151"/>
    <cellStyle name="20% - Accent3 2 2 5 2 5 3" xfId="26487"/>
    <cellStyle name="20% - Accent3 2 2 5 2 5 4" xfId="39955"/>
    <cellStyle name="20% - Accent3 2 2 5 2 6" xfId="18342"/>
    <cellStyle name="20% - Accent3 2 2 5 2 6 2" xfId="29958"/>
    <cellStyle name="20% - Accent3 2 2 5 2 6 3" xfId="45814"/>
    <cellStyle name="20% - Accent3 2 2 5 2 7" xfId="3817"/>
    <cellStyle name="20% - Accent3 2 2 5 2 8" xfId="24150"/>
    <cellStyle name="20% - Accent3 2 2 5 2 9" xfId="36015"/>
    <cellStyle name="20% - Accent3 2 2 5 3" xfId="1472"/>
    <cellStyle name="20% - Accent3 2 2 5 3 2" xfId="8070"/>
    <cellStyle name="20% - Accent3 2 2 5 3 2 2" xfId="11083"/>
    <cellStyle name="20% - Accent3 2 2 5 3 2 2 2" xfId="21811"/>
    <cellStyle name="20% - Accent3 2 2 5 3 2 2 2 2" xfId="33427"/>
    <cellStyle name="20% - Accent3 2 2 5 3 2 2 2 3" xfId="49283"/>
    <cellStyle name="20% - Accent3 2 2 5 3 2 2 3" xfId="27619"/>
    <cellStyle name="20% - Accent3 2 2 5 3 2 2 4" xfId="41225"/>
    <cellStyle name="20% - Accent3 2 2 5 3 2 3" xfId="19693"/>
    <cellStyle name="20% - Accent3 2 2 5 3 2 3 2" xfId="31309"/>
    <cellStyle name="20% - Accent3 2 2 5 3 2 3 3" xfId="47165"/>
    <cellStyle name="20% - Accent3 2 2 5 3 2 4" xfId="25501"/>
    <cellStyle name="20% - Accent3 2 2 5 3 2 5" xfId="38690"/>
    <cellStyle name="20% - Accent3 2 2 5 3 3" xfId="17172"/>
    <cellStyle name="20% - Accent3 2 2 5 3 3 2" xfId="22980"/>
    <cellStyle name="20% - Accent3 2 2 5 3 3 2 2" xfId="34596"/>
    <cellStyle name="20% - Accent3 2 2 5 3 3 2 3" xfId="50452"/>
    <cellStyle name="20% - Accent3 2 2 5 3 3 3" xfId="28788"/>
    <cellStyle name="20% - Accent3 2 2 5 3 3 4" xfId="44644"/>
    <cellStyle name="20% - Accent3 2 2 5 3 4" xfId="9835"/>
    <cellStyle name="20% - Accent3 2 2 5 3 4 2" xfId="20861"/>
    <cellStyle name="20% - Accent3 2 2 5 3 4 2 2" xfId="32477"/>
    <cellStyle name="20% - Accent3 2 2 5 3 4 2 3" xfId="48333"/>
    <cellStyle name="20% - Accent3 2 2 5 3 4 3" xfId="26669"/>
    <cellStyle name="20% - Accent3 2 2 5 3 4 4" xfId="40137"/>
    <cellStyle name="20% - Accent3 2 2 5 3 5" xfId="18524"/>
    <cellStyle name="20% - Accent3 2 2 5 3 5 2" xfId="30140"/>
    <cellStyle name="20% - Accent3 2 2 5 3 5 3" xfId="45996"/>
    <cellStyle name="20% - Accent3 2 2 5 3 6" xfId="3999"/>
    <cellStyle name="20% - Accent3 2 2 5 3 7" xfId="24332"/>
    <cellStyle name="20% - Accent3 2 2 5 3 8" xfId="36197"/>
    <cellStyle name="20% - Accent3 2 2 5 4" xfId="1620"/>
    <cellStyle name="20% - Accent3 2 2 5 4 2" xfId="8185"/>
    <cellStyle name="20% - Accent3 2 2 5 4 2 2" xfId="11207"/>
    <cellStyle name="20% - Accent3 2 2 5 4 2 2 2" xfId="21922"/>
    <cellStyle name="20% - Accent3 2 2 5 4 2 2 2 2" xfId="33538"/>
    <cellStyle name="20% - Accent3 2 2 5 4 2 2 2 3" xfId="49394"/>
    <cellStyle name="20% - Accent3 2 2 5 4 2 2 3" xfId="27730"/>
    <cellStyle name="20% - Accent3 2 2 5 4 2 2 4" xfId="41343"/>
    <cellStyle name="20% - Accent3 2 2 5 4 2 3" xfId="19804"/>
    <cellStyle name="20% - Accent3 2 2 5 4 2 3 2" xfId="31420"/>
    <cellStyle name="20% - Accent3 2 2 5 4 2 3 3" xfId="47276"/>
    <cellStyle name="20% - Accent3 2 2 5 4 2 4" xfId="25612"/>
    <cellStyle name="20% - Accent3 2 2 5 4 2 5" xfId="38804"/>
    <cellStyle name="20% - Accent3 2 2 5 4 3" xfId="17283"/>
    <cellStyle name="20% - Accent3 2 2 5 4 3 2" xfId="23091"/>
    <cellStyle name="20% - Accent3 2 2 5 4 3 2 2" xfId="34707"/>
    <cellStyle name="20% - Accent3 2 2 5 4 3 2 3" xfId="50563"/>
    <cellStyle name="20% - Accent3 2 2 5 4 3 3" xfId="28899"/>
    <cellStyle name="20% - Accent3 2 2 5 4 3 4" xfId="44755"/>
    <cellStyle name="20% - Accent3 2 2 5 4 4" xfId="9362"/>
    <cellStyle name="20% - Accent3 2 2 5 4 4 2" xfId="20388"/>
    <cellStyle name="20% - Accent3 2 2 5 4 4 2 2" xfId="32004"/>
    <cellStyle name="20% - Accent3 2 2 5 4 4 2 3" xfId="47860"/>
    <cellStyle name="20% - Accent3 2 2 5 4 4 3" xfId="26196"/>
    <cellStyle name="20% - Accent3 2 2 5 4 4 4" xfId="39664"/>
    <cellStyle name="20% - Accent3 2 2 5 4 5" xfId="18635"/>
    <cellStyle name="20% - Accent3 2 2 5 4 5 2" xfId="30251"/>
    <cellStyle name="20% - Accent3 2 2 5 4 5 3" xfId="46107"/>
    <cellStyle name="20% - Accent3 2 2 5 4 6" xfId="4147"/>
    <cellStyle name="20% - Accent3 2 2 5 4 7" xfId="24443"/>
    <cellStyle name="20% - Accent3 2 2 5 4 8" xfId="36329"/>
    <cellStyle name="20% - Accent3 2 2 5 5" xfId="891"/>
    <cellStyle name="20% - Accent3 2 2 5 5 2" xfId="7586"/>
    <cellStyle name="20% - Accent3 2 2 5 5 2 2" xfId="16699"/>
    <cellStyle name="20% - Accent3 2 2 5 5 2 2 2" xfId="22507"/>
    <cellStyle name="20% - Accent3 2 2 5 5 2 2 2 2" xfId="34123"/>
    <cellStyle name="20% - Accent3 2 2 5 5 2 2 2 3" xfId="49979"/>
    <cellStyle name="20% - Accent3 2 2 5 5 2 2 3" xfId="28315"/>
    <cellStyle name="20% - Accent3 2 2 5 5 2 2 4" xfId="44171"/>
    <cellStyle name="20% - Accent3 2 2 5 5 2 3" xfId="19220"/>
    <cellStyle name="20% - Accent3 2 2 5 5 2 3 2" xfId="30836"/>
    <cellStyle name="20% - Accent3 2 2 5 5 2 3 3" xfId="46692"/>
    <cellStyle name="20% - Accent3 2 2 5 5 2 4" xfId="25028"/>
    <cellStyle name="20% - Accent3 2 2 5 5 2 5" xfId="38212"/>
    <cellStyle name="20% - Accent3 2 2 5 5 3" xfId="10575"/>
    <cellStyle name="20% - Accent3 2 2 5 5 3 2" xfId="21338"/>
    <cellStyle name="20% - Accent3 2 2 5 5 3 2 2" xfId="32954"/>
    <cellStyle name="20% - Accent3 2 2 5 5 3 2 3" xfId="48810"/>
    <cellStyle name="20% - Accent3 2 2 5 5 3 3" xfId="27146"/>
    <cellStyle name="20% - Accent3 2 2 5 5 3 4" xfId="40735"/>
    <cellStyle name="20% - Accent3 2 2 5 5 4" xfId="18051"/>
    <cellStyle name="20% - Accent3 2 2 5 5 4 2" xfId="29667"/>
    <cellStyle name="20% - Accent3 2 2 5 5 4 3" xfId="45523"/>
    <cellStyle name="20% - Accent3 2 2 5 5 5" xfId="3427"/>
    <cellStyle name="20% - Accent3 2 2 5 5 6" xfId="23859"/>
    <cellStyle name="20% - Accent3 2 2 5 5 7" xfId="35680"/>
    <cellStyle name="20% - Accent3 2 2 5 6" xfId="3093"/>
    <cellStyle name="20% - Accent3 2 2 5 6 2" xfId="10323"/>
    <cellStyle name="20% - Accent3 2 2 5 6 2 2" xfId="21118"/>
    <cellStyle name="20% - Accent3 2 2 5 6 2 2 2" xfId="32734"/>
    <cellStyle name="20% - Accent3 2 2 5 6 2 2 3" xfId="48590"/>
    <cellStyle name="20% - Accent3 2 2 5 6 2 3" xfId="26926"/>
    <cellStyle name="20% - Accent3 2 2 5 6 2 4" xfId="40498"/>
    <cellStyle name="20% - Accent3 2 2 5 6 3" xfId="17831"/>
    <cellStyle name="20% - Accent3 2 2 5 6 3 2" xfId="29447"/>
    <cellStyle name="20% - Accent3 2 2 5 6 3 3" xfId="45303"/>
    <cellStyle name="20% - Accent3 2 2 5 6 4" xfId="23639"/>
    <cellStyle name="20% - Accent3 2 2 5 6 5" xfId="35409"/>
    <cellStyle name="20% - Accent3 2 2 5 7" xfId="7286"/>
    <cellStyle name="20% - Accent3 2 2 5 7 2" xfId="9956"/>
    <cellStyle name="20% - Accent3 2 2 5 7 2 2" xfId="20935"/>
    <cellStyle name="20% - Accent3 2 2 5 7 2 2 2" xfId="32551"/>
    <cellStyle name="20% - Accent3 2 2 5 7 2 2 3" xfId="48407"/>
    <cellStyle name="20% - Accent3 2 2 5 7 2 3" xfId="26743"/>
    <cellStyle name="20% - Accent3 2 2 5 7 2 4" xfId="40236"/>
    <cellStyle name="20% - Accent3 2 2 5 7 3" xfId="19000"/>
    <cellStyle name="20% - Accent3 2 2 5 7 3 2" xfId="30616"/>
    <cellStyle name="20% - Accent3 2 2 5 7 3 3" xfId="46472"/>
    <cellStyle name="20% - Accent3 2 2 5 7 4" xfId="24808"/>
    <cellStyle name="20% - Accent3 2 2 5 7 5" xfId="37958"/>
    <cellStyle name="20% - Accent3 2 2 5 8" xfId="16479"/>
    <cellStyle name="20% - Accent3 2 2 5 8 2" xfId="22287"/>
    <cellStyle name="20% - Accent3 2 2 5 8 2 2" xfId="33903"/>
    <cellStyle name="20% - Accent3 2 2 5 8 2 3" xfId="49759"/>
    <cellStyle name="20% - Accent3 2 2 5 8 3" xfId="28095"/>
    <cellStyle name="20% - Accent3 2 2 5 8 4" xfId="43951"/>
    <cellStyle name="20% - Accent3 2 2 5 9" xfId="9251"/>
    <cellStyle name="20% - Accent3 2 2 5 9 2" xfId="20277"/>
    <cellStyle name="20% - Accent3 2 2 5 9 2 2" xfId="31893"/>
    <cellStyle name="20% - Accent3 2 2 5 9 2 3" xfId="47749"/>
    <cellStyle name="20% - Accent3 2 2 5 9 3" xfId="26085"/>
    <cellStyle name="20% - Accent3 2 2 5 9 4" xfId="39553"/>
    <cellStyle name="20% - Accent3 2 2 6" xfId="1084"/>
    <cellStyle name="20% - Accent3 2 2 6 2" xfId="1843"/>
    <cellStyle name="20% - Accent3 2 2 6 2 2" xfId="8387"/>
    <cellStyle name="20% - Accent3 2 2 6 2 2 2" xfId="17429"/>
    <cellStyle name="20% - Accent3 2 2 6 2 2 2 2" xfId="23237"/>
    <cellStyle name="20% - Accent3 2 2 6 2 2 2 2 2" xfId="34853"/>
    <cellStyle name="20% - Accent3 2 2 6 2 2 2 2 3" xfId="50709"/>
    <cellStyle name="20% - Accent3 2 2 6 2 2 2 3" xfId="29045"/>
    <cellStyle name="20% - Accent3 2 2 6 2 2 2 4" xfId="44901"/>
    <cellStyle name="20% - Accent3 2 2 6 2 2 3" xfId="19950"/>
    <cellStyle name="20% - Accent3 2 2 6 2 2 3 2" xfId="31566"/>
    <cellStyle name="20% - Accent3 2 2 6 2 2 3 3" xfId="47422"/>
    <cellStyle name="20% - Accent3 2 2 6 2 2 4" xfId="25758"/>
    <cellStyle name="20% - Accent3 2 2 6 2 2 5" xfId="38977"/>
    <cellStyle name="20% - Accent3 2 2 6 2 3" xfId="11360"/>
    <cellStyle name="20% - Accent3 2 2 6 2 3 2" xfId="22068"/>
    <cellStyle name="20% - Accent3 2 2 6 2 3 2 2" xfId="33684"/>
    <cellStyle name="20% - Accent3 2 2 6 2 3 2 3" xfId="49540"/>
    <cellStyle name="20% - Accent3 2 2 6 2 3 3" xfId="27876"/>
    <cellStyle name="20% - Accent3 2 2 6 2 3 4" xfId="41492"/>
    <cellStyle name="20% - Accent3 2 2 6 2 4" xfId="18781"/>
    <cellStyle name="20% - Accent3 2 2 6 2 4 2" xfId="30397"/>
    <cellStyle name="20% - Accent3 2 2 6 2 4 3" xfId="46253"/>
    <cellStyle name="20% - Accent3 2 2 6 2 5" xfId="4370"/>
    <cellStyle name="20% - Accent3 2 2 6 2 6" xfId="24589"/>
    <cellStyle name="20% - Accent3 2 2 6 2 7" xfId="36508"/>
    <cellStyle name="20% - Accent3 2 2 6 3" xfId="7743"/>
    <cellStyle name="20% - Accent3 2 2 6 3 2" xfId="10741"/>
    <cellStyle name="20% - Accent3 2 2 6 3 2 2" xfId="21484"/>
    <cellStyle name="20% - Accent3 2 2 6 3 2 2 2" xfId="33100"/>
    <cellStyle name="20% - Accent3 2 2 6 3 2 2 3" xfId="48956"/>
    <cellStyle name="20% - Accent3 2 2 6 3 2 3" xfId="27292"/>
    <cellStyle name="20% - Accent3 2 2 6 3 2 4" xfId="40890"/>
    <cellStyle name="20% - Accent3 2 2 6 3 3" xfId="19366"/>
    <cellStyle name="20% - Accent3 2 2 6 3 3 2" xfId="30982"/>
    <cellStyle name="20% - Accent3 2 2 6 3 3 3" xfId="46838"/>
    <cellStyle name="20% - Accent3 2 2 6 3 4" xfId="25174"/>
    <cellStyle name="20% - Accent3 2 2 6 3 5" xfId="38363"/>
    <cellStyle name="20% - Accent3 2 2 6 4" xfId="16845"/>
    <cellStyle name="20% - Accent3 2 2 6 4 2" xfId="22653"/>
    <cellStyle name="20% - Accent3 2 2 6 4 2 2" xfId="34269"/>
    <cellStyle name="20% - Accent3 2 2 6 4 2 3" xfId="50125"/>
    <cellStyle name="20% - Accent3 2 2 6 4 3" xfId="28461"/>
    <cellStyle name="20% - Accent3 2 2 6 4 4" xfId="44317"/>
    <cellStyle name="20% - Accent3 2 2 6 5" xfId="9508"/>
    <cellStyle name="20% - Accent3 2 2 6 5 2" xfId="20534"/>
    <cellStyle name="20% - Accent3 2 2 6 5 2 2" xfId="32150"/>
    <cellStyle name="20% - Accent3 2 2 6 5 2 3" xfId="48006"/>
    <cellStyle name="20% - Accent3 2 2 6 5 3" xfId="26342"/>
    <cellStyle name="20% - Accent3 2 2 6 5 4" xfId="39810"/>
    <cellStyle name="20% - Accent3 2 2 6 6" xfId="18197"/>
    <cellStyle name="20% - Accent3 2 2 6 6 2" xfId="29813"/>
    <cellStyle name="20% - Accent3 2 2 6 6 3" xfId="45669"/>
    <cellStyle name="20% - Accent3 2 2 6 7" xfId="3611"/>
    <cellStyle name="20% - Accent3 2 2 6 8" xfId="24005"/>
    <cellStyle name="20% - Accent3 2 2 6 9" xfId="35843"/>
    <cellStyle name="20% - Accent3 2 2 7" xfId="1327"/>
    <cellStyle name="20% - Accent3 2 2 7 2" xfId="7925"/>
    <cellStyle name="20% - Accent3 2 2 7 2 2" xfId="10938"/>
    <cellStyle name="20% - Accent3 2 2 7 2 2 2" xfId="21666"/>
    <cellStyle name="20% - Accent3 2 2 7 2 2 2 2" xfId="33282"/>
    <cellStyle name="20% - Accent3 2 2 7 2 2 2 3" xfId="49138"/>
    <cellStyle name="20% - Accent3 2 2 7 2 2 3" xfId="27474"/>
    <cellStyle name="20% - Accent3 2 2 7 2 2 4" xfId="41080"/>
    <cellStyle name="20% - Accent3 2 2 7 2 3" xfId="19548"/>
    <cellStyle name="20% - Accent3 2 2 7 2 3 2" xfId="31164"/>
    <cellStyle name="20% - Accent3 2 2 7 2 3 3" xfId="47020"/>
    <cellStyle name="20% - Accent3 2 2 7 2 4" xfId="25356"/>
    <cellStyle name="20% - Accent3 2 2 7 2 5" xfId="38545"/>
    <cellStyle name="20% - Accent3 2 2 7 3" xfId="17027"/>
    <cellStyle name="20% - Accent3 2 2 7 3 2" xfId="22835"/>
    <cellStyle name="20% - Accent3 2 2 7 3 2 2" xfId="34451"/>
    <cellStyle name="20% - Accent3 2 2 7 3 2 3" xfId="50307"/>
    <cellStyle name="20% - Accent3 2 2 7 3 3" xfId="28643"/>
    <cellStyle name="20% - Accent3 2 2 7 3 4" xfId="44499"/>
    <cellStyle name="20% - Accent3 2 2 7 4" xfId="9690"/>
    <cellStyle name="20% - Accent3 2 2 7 4 2" xfId="20716"/>
    <cellStyle name="20% - Accent3 2 2 7 4 2 2" xfId="32332"/>
    <cellStyle name="20% - Accent3 2 2 7 4 2 3" xfId="48188"/>
    <cellStyle name="20% - Accent3 2 2 7 4 3" xfId="26524"/>
    <cellStyle name="20% - Accent3 2 2 7 4 4" xfId="39992"/>
    <cellStyle name="20% - Accent3 2 2 7 5" xfId="18379"/>
    <cellStyle name="20% - Accent3 2 2 7 5 2" xfId="29995"/>
    <cellStyle name="20% - Accent3 2 2 7 5 3" xfId="45851"/>
    <cellStyle name="20% - Accent3 2 2 7 6" xfId="3854"/>
    <cellStyle name="20% - Accent3 2 2 7 7" xfId="24187"/>
    <cellStyle name="20% - Accent3 2 2 7 8" xfId="36052"/>
    <cellStyle name="20% - Accent3 2 2 8" xfId="1513"/>
    <cellStyle name="20% - Accent3 2 2 8 2" xfId="8107"/>
    <cellStyle name="20% - Accent3 2 2 8 2 2" xfId="11122"/>
    <cellStyle name="20% - Accent3 2 2 8 2 2 2" xfId="21848"/>
    <cellStyle name="20% - Accent3 2 2 8 2 2 2 2" xfId="33464"/>
    <cellStyle name="20% - Accent3 2 2 8 2 2 2 3" xfId="49320"/>
    <cellStyle name="20% - Accent3 2 2 8 2 2 3" xfId="27656"/>
    <cellStyle name="20% - Accent3 2 2 8 2 2 4" xfId="41263"/>
    <cellStyle name="20% - Accent3 2 2 8 2 3" xfId="19730"/>
    <cellStyle name="20% - Accent3 2 2 8 2 3 2" xfId="31346"/>
    <cellStyle name="20% - Accent3 2 2 8 2 3 3" xfId="47202"/>
    <cellStyle name="20% - Accent3 2 2 8 2 4" xfId="25538"/>
    <cellStyle name="20% - Accent3 2 2 8 2 5" xfId="38727"/>
    <cellStyle name="20% - Accent3 2 2 8 3" xfId="17209"/>
    <cellStyle name="20% - Accent3 2 2 8 3 2" xfId="23017"/>
    <cellStyle name="20% - Accent3 2 2 8 3 2 2" xfId="34633"/>
    <cellStyle name="20% - Accent3 2 2 8 3 2 3" xfId="50489"/>
    <cellStyle name="20% - Accent3 2 2 8 3 3" xfId="28825"/>
    <cellStyle name="20% - Accent3 2 2 8 3 4" xfId="44681"/>
    <cellStyle name="20% - Accent3 2 2 8 4" xfId="9288"/>
    <cellStyle name="20% - Accent3 2 2 8 4 2" xfId="20314"/>
    <cellStyle name="20% - Accent3 2 2 8 4 2 2" xfId="31930"/>
    <cellStyle name="20% - Accent3 2 2 8 4 2 3" xfId="47786"/>
    <cellStyle name="20% - Accent3 2 2 8 4 3" xfId="26122"/>
    <cellStyle name="20% - Accent3 2 2 8 4 4" xfId="39590"/>
    <cellStyle name="20% - Accent3 2 2 8 5" xfId="18561"/>
    <cellStyle name="20% - Accent3 2 2 8 5 2" xfId="30177"/>
    <cellStyle name="20% - Accent3 2 2 8 5 3" xfId="46033"/>
    <cellStyle name="20% - Accent3 2 2 8 6" xfId="4040"/>
    <cellStyle name="20% - Accent3 2 2 8 7" xfId="24369"/>
    <cellStyle name="20% - Accent3 2 2 8 8" xfId="36237"/>
    <cellStyle name="20% - Accent3 2 2 9" xfId="807"/>
    <cellStyle name="20% - Accent3 2 2 9 2" xfId="7502"/>
    <cellStyle name="20% - Accent3 2 2 9 2 2" xfId="16625"/>
    <cellStyle name="20% - Accent3 2 2 9 2 2 2" xfId="22433"/>
    <cellStyle name="20% - Accent3 2 2 9 2 2 2 2" xfId="34049"/>
    <cellStyle name="20% - Accent3 2 2 9 2 2 2 3" xfId="49905"/>
    <cellStyle name="20% - Accent3 2 2 9 2 2 3" xfId="28241"/>
    <cellStyle name="20% - Accent3 2 2 9 2 2 4" xfId="44097"/>
    <cellStyle name="20% - Accent3 2 2 9 2 3" xfId="19146"/>
    <cellStyle name="20% - Accent3 2 2 9 2 3 2" xfId="30762"/>
    <cellStyle name="20% - Accent3 2 2 9 2 3 3" xfId="46618"/>
    <cellStyle name="20% - Accent3 2 2 9 2 4" xfId="24954"/>
    <cellStyle name="20% - Accent3 2 2 9 2 5" xfId="38135"/>
    <cellStyle name="20% - Accent3 2 2 9 3" xfId="10501"/>
    <cellStyle name="20% - Accent3 2 2 9 3 2" xfId="21264"/>
    <cellStyle name="20% - Accent3 2 2 9 3 2 2" xfId="32880"/>
    <cellStyle name="20% - Accent3 2 2 9 3 2 3" xfId="48736"/>
    <cellStyle name="20% - Accent3 2 2 9 3 3" xfId="27072"/>
    <cellStyle name="20% - Accent3 2 2 9 3 4" xfId="40661"/>
    <cellStyle name="20% - Accent3 2 2 9 4" xfId="17977"/>
    <cellStyle name="20% - Accent3 2 2 9 4 2" xfId="29593"/>
    <cellStyle name="20% - Accent3 2 2 9 4 3" xfId="45449"/>
    <cellStyle name="20% - Accent3 2 2 9 5" xfId="3343"/>
    <cellStyle name="20% - Accent3 2 2 9 6" xfId="23785"/>
    <cellStyle name="20% - Accent3 2 2 9 7" xfId="35603"/>
    <cellStyle name="20% - Accent3 2 3" xfId="581"/>
    <cellStyle name="20% - Accent3 2 3 10" xfId="9125"/>
    <cellStyle name="20% - Accent3 2 3 10 2" xfId="20151"/>
    <cellStyle name="20% - Accent3 2 3 10 2 2" xfId="31767"/>
    <cellStyle name="20% - Accent3 2 3 10 2 3" xfId="47623"/>
    <cellStyle name="20% - Accent3 2 3 10 3" xfId="25959"/>
    <cellStyle name="20% - Accent3 2 3 10 4" xfId="39427"/>
    <cellStyle name="20% - Accent3 2 3 11" xfId="17667"/>
    <cellStyle name="20% - Accent3 2 3 11 2" xfId="29283"/>
    <cellStyle name="20% - Accent3 2 3 11 3" xfId="45139"/>
    <cellStyle name="20% - Accent3 2 3 12" xfId="2665"/>
    <cellStyle name="20% - Accent3 2 3 13" xfId="23475"/>
    <cellStyle name="20% - Accent3 2 3 14" xfId="35122"/>
    <cellStyle name="20% - Accent3 2 3 2" xfId="910"/>
    <cellStyle name="20% - Accent3 2 3 2 2" xfId="1639"/>
    <cellStyle name="20% - Accent3 2 3 2 2 2" xfId="8204"/>
    <cellStyle name="20% - Accent3 2 3 2 2 2 2" xfId="17302"/>
    <cellStyle name="20% - Accent3 2 3 2 2 2 2 2" xfId="23110"/>
    <cellStyle name="20% - Accent3 2 3 2 2 2 2 2 2" xfId="34726"/>
    <cellStyle name="20% - Accent3 2 3 2 2 2 2 2 3" xfId="50582"/>
    <cellStyle name="20% - Accent3 2 3 2 2 2 2 3" xfId="28918"/>
    <cellStyle name="20% - Accent3 2 3 2 2 2 2 4" xfId="44774"/>
    <cellStyle name="20% - Accent3 2 3 2 2 2 3" xfId="19823"/>
    <cellStyle name="20% - Accent3 2 3 2 2 2 3 2" xfId="31439"/>
    <cellStyle name="20% - Accent3 2 3 2 2 2 3 3" xfId="47295"/>
    <cellStyle name="20% - Accent3 2 3 2 2 2 4" xfId="25631"/>
    <cellStyle name="20% - Accent3 2 3 2 2 2 5" xfId="38823"/>
    <cellStyle name="20% - Accent3 2 3 2 2 3" xfId="11226"/>
    <cellStyle name="20% - Accent3 2 3 2 2 3 2" xfId="21941"/>
    <cellStyle name="20% - Accent3 2 3 2 2 3 2 2" xfId="33557"/>
    <cellStyle name="20% - Accent3 2 3 2 2 3 2 3" xfId="49413"/>
    <cellStyle name="20% - Accent3 2 3 2 2 3 3" xfId="27749"/>
    <cellStyle name="20% - Accent3 2 3 2 2 3 4" xfId="41362"/>
    <cellStyle name="20% - Accent3 2 3 2 2 4" xfId="18654"/>
    <cellStyle name="20% - Accent3 2 3 2 2 4 2" xfId="30270"/>
    <cellStyle name="20% - Accent3 2 3 2 2 4 3" xfId="46126"/>
    <cellStyle name="20% - Accent3 2 3 2 2 5" xfId="4166"/>
    <cellStyle name="20% - Accent3 2 3 2 2 6" xfId="24462"/>
    <cellStyle name="20% - Accent3 2 3 2 2 7" xfId="36348"/>
    <cellStyle name="20% - Accent3 2 3 2 3" xfId="7605"/>
    <cellStyle name="20% - Accent3 2 3 2 3 2" xfId="10594"/>
    <cellStyle name="20% - Accent3 2 3 2 3 2 2" xfId="21357"/>
    <cellStyle name="20% - Accent3 2 3 2 3 2 2 2" xfId="32973"/>
    <cellStyle name="20% - Accent3 2 3 2 3 2 2 3" xfId="48829"/>
    <cellStyle name="20% - Accent3 2 3 2 3 2 3" xfId="27165"/>
    <cellStyle name="20% - Accent3 2 3 2 3 2 4" xfId="40754"/>
    <cellStyle name="20% - Accent3 2 3 2 3 3" xfId="19239"/>
    <cellStyle name="20% - Accent3 2 3 2 3 3 2" xfId="30855"/>
    <cellStyle name="20% - Accent3 2 3 2 3 3 3" xfId="46711"/>
    <cellStyle name="20% - Accent3 2 3 2 3 4" xfId="25047"/>
    <cellStyle name="20% - Accent3 2 3 2 3 5" xfId="38231"/>
    <cellStyle name="20% - Accent3 2 3 2 4" xfId="16718"/>
    <cellStyle name="20% - Accent3 2 3 2 4 2" xfId="22526"/>
    <cellStyle name="20% - Accent3 2 3 2 4 2 2" xfId="34142"/>
    <cellStyle name="20% - Accent3 2 3 2 4 2 3" xfId="49998"/>
    <cellStyle name="20% - Accent3 2 3 2 4 3" xfId="28334"/>
    <cellStyle name="20% - Accent3 2 3 2 4 4" xfId="44190"/>
    <cellStyle name="20% - Accent3 2 3 2 5" xfId="9381"/>
    <cellStyle name="20% - Accent3 2 3 2 5 2" xfId="20407"/>
    <cellStyle name="20% - Accent3 2 3 2 5 2 2" xfId="32023"/>
    <cellStyle name="20% - Accent3 2 3 2 5 2 3" xfId="47879"/>
    <cellStyle name="20% - Accent3 2 3 2 5 3" xfId="26215"/>
    <cellStyle name="20% - Accent3 2 3 2 5 4" xfId="39683"/>
    <cellStyle name="20% - Accent3 2 3 2 6" xfId="18070"/>
    <cellStyle name="20% - Accent3 2 3 2 6 2" xfId="29686"/>
    <cellStyle name="20% - Accent3 2 3 2 6 3" xfId="45542"/>
    <cellStyle name="20% - Accent3 2 3 2 7" xfId="3446"/>
    <cellStyle name="20% - Accent3 2 3 2 8" xfId="23878"/>
    <cellStyle name="20% - Accent3 2 3 2 9" xfId="35699"/>
    <cellStyle name="20% - Accent3 2 3 3" xfId="1132"/>
    <cellStyle name="20% - Accent3 2 3 3 2" xfId="1862"/>
    <cellStyle name="20% - Accent3 2 3 3 2 2" xfId="8406"/>
    <cellStyle name="20% - Accent3 2 3 3 2 2 2" xfId="17448"/>
    <cellStyle name="20% - Accent3 2 3 3 2 2 2 2" xfId="23256"/>
    <cellStyle name="20% - Accent3 2 3 3 2 2 2 2 2" xfId="34872"/>
    <cellStyle name="20% - Accent3 2 3 3 2 2 2 2 3" xfId="50728"/>
    <cellStyle name="20% - Accent3 2 3 3 2 2 2 3" xfId="29064"/>
    <cellStyle name="20% - Accent3 2 3 3 2 2 2 4" xfId="44920"/>
    <cellStyle name="20% - Accent3 2 3 3 2 2 3" xfId="19969"/>
    <cellStyle name="20% - Accent3 2 3 3 2 2 3 2" xfId="31585"/>
    <cellStyle name="20% - Accent3 2 3 3 2 2 3 3" xfId="47441"/>
    <cellStyle name="20% - Accent3 2 3 3 2 2 4" xfId="25777"/>
    <cellStyle name="20% - Accent3 2 3 3 2 2 5" xfId="38996"/>
    <cellStyle name="20% - Accent3 2 3 3 2 3" xfId="11379"/>
    <cellStyle name="20% - Accent3 2 3 3 2 3 2" xfId="22087"/>
    <cellStyle name="20% - Accent3 2 3 3 2 3 2 2" xfId="33703"/>
    <cellStyle name="20% - Accent3 2 3 3 2 3 2 3" xfId="49559"/>
    <cellStyle name="20% - Accent3 2 3 3 2 3 3" xfId="27895"/>
    <cellStyle name="20% - Accent3 2 3 3 2 3 4" xfId="41511"/>
    <cellStyle name="20% - Accent3 2 3 3 2 4" xfId="18800"/>
    <cellStyle name="20% - Accent3 2 3 3 2 4 2" xfId="30416"/>
    <cellStyle name="20% - Accent3 2 3 3 2 4 3" xfId="46272"/>
    <cellStyle name="20% - Accent3 2 3 3 2 5" xfId="4389"/>
    <cellStyle name="20% - Accent3 2 3 3 2 6" xfId="24608"/>
    <cellStyle name="20% - Accent3 2 3 3 2 7" xfId="36527"/>
    <cellStyle name="20% - Accent3 2 3 3 3" xfId="7762"/>
    <cellStyle name="20% - Accent3 2 3 3 3 2" xfId="10767"/>
    <cellStyle name="20% - Accent3 2 3 3 3 2 2" xfId="21503"/>
    <cellStyle name="20% - Accent3 2 3 3 3 2 2 2" xfId="33119"/>
    <cellStyle name="20% - Accent3 2 3 3 3 2 2 3" xfId="48975"/>
    <cellStyle name="20% - Accent3 2 3 3 3 2 3" xfId="27311"/>
    <cellStyle name="20% - Accent3 2 3 3 3 2 4" xfId="40911"/>
    <cellStyle name="20% - Accent3 2 3 3 3 3" xfId="19385"/>
    <cellStyle name="20% - Accent3 2 3 3 3 3 2" xfId="31001"/>
    <cellStyle name="20% - Accent3 2 3 3 3 3 3" xfId="46857"/>
    <cellStyle name="20% - Accent3 2 3 3 3 4" xfId="25193"/>
    <cellStyle name="20% - Accent3 2 3 3 3 5" xfId="38382"/>
    <cellStyle name="20% - Accent3 2 3 3 4" xfId="16864"/>
    <cellStyle name="20% - Accent3 2 3 3 4 2" xfId="22672"/>
    <cellStyle name="20% - Accent3 2 3 3 4 2 2" xfId="34288"/>
    <cellStyle name="20% - Accent3 2 3 3 4 2 3" xfId="50144"/>
    <cellStyle name="20% - Accent3 2 3 3 4 3" xfId="28480"/>
    <cellStyle name="20% - Accent3 2 3 3 4 4" xfId="44336"/>
    <cellStyle name="20% - Accent3 2 3 3 5" xfId="9527"/>
    <cellStyle name="20% - Accent3 2 3 3 5 2" xfId="20553"/>
    <cellStyle name="20% - Accent3 2 3 3 5 2 2" xfId="32169"/>
    <cellStyle name="20% - Accent3 2 3 3 5 2 3" xfId="48025"/>
    <cellStyle name="20% - Accent3 2 3 3 5 3" xfId="26361"/>
    <cellStyle name="20% - Accent3 2 3 3 5 4" xfId="39829"/>
    <cellStyle name="20% - Accent3 2 3 3 6" xfId="18216"/>
    <cellStyle name="20% - Accent3 2 3 3 6 2" xfId="29832"/>
    <cellStyle name="20% - Accent3 2 3 3 6 3" xfId="45688"/>
    <cellStyle name="20% - Accent3 2 3 3 7" xfId="3659"/>
    <cellStyle name="20% - Accent3 2 3 3 8" xfId="24024"/>
    <cellStyle name="20% - Accent3 2 3 3 9" xfId="35877"/>
    <cellStyle name="20% - Accent3 2 3 4" xfId="1346"/>
    <cellStyle name="20% - Accent3 2 3 4 2" xfId="7944"/>
    <cellStyle name="20% - Accent3 2 3 4 2 2" xfId="10957"/>
    <cellStyle name="20% - Accent3 2 3 4 2 2 2" xfId="21685"/>
    <cellStyle name="20% - Accent3 2 3 4 2 2 2 2" xfId="33301"/>
    <cellStyle name="20% - Accent3 2 3 4 2 2 2 3" xfId="49157"/>
    <cellStyle name="20% - Accent3 2 3 4 2 2 3" xfId="27493"/>
    <cellStyle name="20% - Accent3 2 3 4 2 2 4" xfId="41099"/>
    <cellStyle name="20% - Accent3 2 3 4 2 3" xfId="19567"/>
    <cellStyle name="20% - Accent3 2 3 4 2 3 2" xfId="31183"/>
    <cellStyle name="20% - Accent3 2 3 4 2 3 3" xfId="47039"/>
    <cellStyle name="20% - Accent3 2 3 4 2 4" xfId="25375"/>
    <cellStyle name="20% - Accent3 2 3 4 2 5" xfId="38564"/>
    <cellStyle name="20% - Accent3 2 3 4 3" xfId="17046"/>
    <cellStyle name="20% - Accent3 2 3 4 3 2" xfId="22854"/>
    <cellStyle name="20% - Accent3 2 3 4 3 2 2" xfId="34470"/>
    <cellStyle name="20% - Accent3 2 3 4 3 2 3" xfId="50326"/>
    <cellStyle name="20% - Accent3 2 3 4 3 3" xfId="28662"/>
    <cellStyle name="20% - Accent3 2 3 4 3 4" xfId="44518"/>
    <cellStyle name="20% - Accent3 2 3 4 4" xfId="9709"/>
    <cellStyle name="20% - Accent3 2 3 4 4 2" xfId="20735"/>
    <cellStyle name="20% - Accent3 2 3 4 4 2 2" xfId="32351"/>
    <cellStyle name="20% - Accent3 2 3 4 4 2 3" xfId="48207"/>
    <cellStyle name="20% - Accent3 2 3 4 4 3" xfId="26543"/>
    <cellStyle name="20% - Accent3 2 3 4 4 4" xfId="40011"/>
    <cellStyle name="20% - Accent3 2 3 4 5" xfId="18398"/>
    <cellStyle name="20% - Accent3 2 3 4 5 2" xfId="30014"/>
    <cellStyle name="20% - Accent3 2 3 4 5 3" xfId="45870"/>
    <cellStyle name="20% - Accent3 2 3 4 6" xfId="3873"/>
    <cellStyle name="20% - Accent3 2 3 4 7" xfId="24206"/>
    <cellStyle name="20% - Accent3 2 3 4 8" xfId="36071"/>
    <cellStyle name="20% - Accent3 2 3 5" xfId="1561"/>
    <cellStyle name="20% - Accent3 2 3 5 2" xfId="8126"/>
    <cellStyle name="20% - Accent3 2 3 5 2 2" xfId="11152"/>
    <cellStyle name="20% - Accent3 2 3 5 2 2 2" xfId="21867"/>
    <cellStyle name="20% - Accent3 2 3 5 2 2 2 2" xfId="33483"/>
    <cellStyle name="20% - Accent3 2 3 5 2 2 2 3" xfId="49339"/>
    <cellStyle name="20% - Accent3 2 3 5 2 2 3" xfId="27675"/>
    <cellStyle name="20% - Accent3 2 3 5 2 2 4" xfId="41288"/>
    <cellStyle name="20% - Accent3 2 3 5 2 3" xfId="19749"/>
    <cellStyle name="20% - Accent3 2 3 5 2 3 2" xfId="31365"/>
    <cellStyle name="20% - Accent3 2 3 5 2 3 3" xfId="47221"/>
    <cellStyle name="20% - Accent3 2 3 5 2 4" xfId="25557"/>
    <cellStyle name="20% - Accent3 2 3 5 2 5" xfId="38746"/>
    <cellStyle name="20% - Accent3 2 3 5 3" xfId="17228"/>
    <cellStyle name="20% - Accent3 2 3 5 3 2" xfId="23036"/>
    <cellStyle name="20% - Accent3 2 3 5 3 2 2" xfId="34652"/>
    <cellStyle name="20% - Accent3 2 3 5 3 2 3" xfId="50508"/>
    <cellStyle name="20% - Accent3 2 3 5 3 3" xfId="28844"/>
    <cellStyle name="20% - Accent3 2 3 5 3 4" xfId="44700"/>
    <cellStyle name="20% - Accent3 2 3 5 4" xfId="9307"/>
    <cellStyle name="20% - Accent3 2 3 5 4 2" xfId="20333"/>
    <cellStyle name="20% - Accent3 2 3 5 4 2 2" xfId="31949"/>
    <cellStyle name="20% - Accent3 2 3 5 4 2 3" xfId="47805"/>
    <cellStyle name="20% - Accent3 2 3 5 4 3" xfId="26141"/>
    <cellStyle name="20% - Accent3 2 3 5 4 4" xfId="39609"/>
    <cellStyle name="20% - Accent3 2 3 5 5" xfId="18580"/>
    <cellStyle name="20% - Accent3 2 3 5 5 2" xfId="30196"/>
    <cellStyle name="20% - Accent3 2 3 5 5 3" xfId="46052"/>
    <cellStyle name="20% - Accent3 2 3 5 6" xfId="4088"/>
    <cellStyle name="20% - Accent3 2 3 5 7" xfId="24388"/>
    <cellStyle name="20% - Accent3 2 3 5 8" xfId="36271"/>
    <cellStyle name="20% - Accent3 2 3 6" xfId="835"/>
    <cellStyle name="20% - Accent3 2 3 6 2" xfId="7530"/>
    <cellStyle name="20% - Accent3 2 3 6 2 2" xfId="16644"/>
    <cellStyle name="20% - Accent3 2 3 6 2 2 2" xfId="22452"/>
    <cellStyle name="20% - Accent3 2 3 6 2 2 2 2" xfId="34068"/>
    <cellStyle name="20% - Accent3 2 3 6 2 2 2 3" xfId="49924"/>
    <cellStyle name="20% - Accent3 2 3 6 2 2 3" xfId="28260"/>
    <cellStyle name="20% - Accent3 2 3 6 2 2 4" xfId="44116"/>
    <cellStyle name="20% - Accent3 2 3 6 2 3" xfId="19165"/>
    <cellStyle name="20% - Accent3 2 3 6 2 3 2" xfId="30781"/>
    <cellStyle name="20% - Accent3 2 3 6 2 3 3" xfId="46637"/>
    <cellStyle name="20% - Accent3 2 3 6 2 4" xfId="24973"/>
    <cellStyle name="20% - Accent3 2 3 6 2 5" xfId="38156"/>
    <cellStyle name="20% - Accent3 2 3 6 3" xfId="10520"/>
    <cellStyle name="20% - Accent3 2 3 6 3 2" xfId="21283"/>
    <cellStyle name="20% - Accent3 2 3 6 3 2 2" xfId="32899"/>
    <cellStyle name="20% - Accent3 2 3 6 3 2 3" xfId="48755"/>
    <cellStyle name="20% - Accent3 2 3 6 3 3" xfId="27091"/>
    <cellStyle name="20% - Accent3 2 3 6 3 4" xfId="40680"/>
    <cellStyle name="20% - Accent3 2 3 6 4" xfId="17996"/>
    <cellStyle name="20% - Accent3 2 3 6 4 2" xfId="29612"/>
    <cellStyle name="20% - Accent3 2 3 6 4 3" xfId="45468"/>
    <cellStyle name="20% - Accent3 2 3 6 5" xfId="3371"/>
    <cellStyle name="20% - Accent3 2 3 6 6" xfId="23804"/>
    <cellStyle name="20% - Accent3 2 3 6 7" xfId="35624"/>
    <cellStyle name="20% - Accent3 2 3 7" xfId="3131"/>
    <cellStyle name="20% - Accent3 2 3 7 2" xfId="10360"/>
    <cellStyle name="20% - Accent3 2 3 7 2 2" xfId="21137"/>
    <cellStyle name="20% - Accent3 2 3 7 2 2 2" xfId="32753"/>
    <cellStyle name="20% - Accent3 2 3 7 2 2 3" xfId="48609"/>
    <cellStyle name="20% - Accent3 2 3 7 2 3" xfId="26945"/>
    <cellStyle name="20% - Accent3 2 3 7 2 4" xfId="40527"/>
    <cellStyle name="20% - Accent3 2 3 7 3" xfId="17850"/>
    <cellStyle name="20% - Accent3 2 3 7 3 2" xfId="29466"/>
    <cellStyle name="20% - Accent3 2 3 7 3 3" xfId="45322"/>
    <cellStyle name="20% - Accent3 2 3 7 4" xfId="23658"/>
    <cellStyle name="20% - Accent3 2 3 7 5" xfId="35438"/>
    <cellStyle name="20% - Accent3 2 3 8" xfId="7305"/>
    <cellStyle name="20% - Accent3 2 3 8 2" xfId="9975"/>
    <cellStyle name="20% - Accent3 2 3 8 2 2" xfId="20954"/>
    <cellStyle name="20% - Accent3 2 3 8 2 2 2" xfId="32570"/>
    <cellStyle name="20% - Accent3 2 3 8 2 2 3" xfId="48426"/>
    <cellStyle name="20% - Accent3 2 3 8 2 3" xfId="26762"/>
    <cellStyle name="20% - Accent3 2 3 8 2 4" xfId="40255"/>
    <cellStyle name="20% - Accent3 2 3 8 3" xfId="19019"/>
    <cellStyle name="20% - Accent3 2 3 8 3 2" xfId="30635"/>
    <cellStyle name="20% - Accent3 2 3 8 3 3" xfId="46491"/>
    <cellStyle name="20% - Accent3 2 3 8 4" xfId="24827"/>
    <cellStyle name="20% - Accent3 2 3 8 5" xfId="37977"/>
    <cellStyle name="20% - Accent3 2 3 9" xfId="16498"/>
    <cellStyle name="20% - Accent3 2 3 9 2" xfId="22306"/>
    <cellStyle name="20% - Accent3 2 3 9 2 2" xfId="33922"/>
    <cellStyle name="20% - Accent3 2 3 9 2 3" xfId="49778"/>
    <cellStyle name="20% - Accent3 2 3 9 3" xfId="28114"/>
    <cellStyle name="20% - Accent3 2 3 9 4" xfId="43970"/>
    <cellStyle name="20% - Accent3 2 4" xfId="621"/>
    <cellStyle name="20% - Accent3 2 4 10" xfId="17703"/>
    <cellStyle name="20% - Accent3 2 4 10 2" xfId="29319"/>
    <cellStyle name="20% - Accent3 2 4 10 3" xfId="45175"/>
    <cellStyle name="20% - Accent3 2 4 11" xfId="2705"/>
    <cellStyle name="20% - Accent3 2 4 12" xfId="23511"/>
    <cellStyle name="20% - Accent3 2 4 13" xfId="35162"/>
    <cellStyle name="20% - Accent3 2 4 2" xfId="1172"/>
    <cellStyle name="20% - Accent3 2 4 2 2" xfId="1898"/>
    <cellStyle name="20% - Accent3 2 4 2 2 2" xfId="8442"/>
    <cellStyle name="20% - Accent3 2 4 2 2 2 2" xfId="17484"/>
    <cellStyle name="20% - Accent3 2 4 2 2 2 2 2" xfId="23292"/>
    <cellStyle name="20% - Accent3 2 4 2 2 2 2 2 2" xfId="34908"/>
    <cellStyle name="20% - Accent3 2 4 2 2 2 2 2 3" xfId="50764"/>
    <cellStyle name="20% - Accent3 2 4 2 2 2 2 3" xfId="29100"/>
    <cellStyle name="20% - Accent3 2 4 2 2 2 2 4" xfId="44956"/>
    <cellStyle name="20% - Accent3 2 4 2 2 2 3" xfId="20005"/>
    <cellStyle name="20% - Accent3 2 4 2 2 2 3 2" xfId="31621"/>
    <cellStyle name="20% - Accent3 2 4 2 2 2 3 3" xfId="47477"/>
    <cellStyle name="20% - Accent3 2 4 2 2 2 4" xfId="25813"/>
    <cellStyle name="20% - Accent3 2 4 2 2 2 5" xfId="39032"/>
    <cellStyle name="20% - Accent3 2 4 2 2 3" xfId="11415"/>
    <cellStyle name="20% - Accent3 2 4 2 2 3 2" xfId="22123"/>
    <cellStyle name="20% - Accent3 2 4 2 2 3 2 2" xfId="33739"/>
    <cellStyle name="20% - Accent3 2 4 2 2 3 2 3" xfId="49595"/>
    <cellStyle name="20% - Accent3 2 4 2 2 3 3" xfId="27931"/>
    <cellStyle name="20% - Accent3 2 4 2 2 3 4" xfId="41547"/>
    <cellStyle name="20% - Accent3 2 4 2 2 4" xfId="18836"/>
    <cellStyle name="20% - Accent3 2 4 2 2 4 2" xfId="30452"/>
    <cellStyle name="20% - Accent3 2 4 2 2 4 3" xfId="46308"/>
    <cellStyle name="20% - Accent3 2 4 2 2 5" xfId="4425"/>
    <cellStyle name="20% - Accent3 2 4 2 2 6" xfId="24644"/>
    <cellStyle name="20% - Accent3 2 4 2 2 7" xfId="36563"/>
    <cellStyle name="20% - Accent3 2 4 2 3" xfId="7798"/>
    <cellStyle name="20% - Accent3 2 4 2 3 2" xfId="10803"/>
    <cellStyle name="20% - Accent3 2 4 2 3 2 2" xfId="21539"/>
    <cellStyle name="20% - Accent3 2 4 2 3 2 2 2" xfId="33155"/>
    <cellStyle name="20% - Accent3 2 4 2 3 2 2 3" xfId="49011"/>
    <cellStyle name="20% - Accent3 2 4 2 3 2 3" xfId="27347"/>
    <cellStyle name="20% - Accent3 2 4 2 3 2 4" xfId="40947"/>
    <cellStyle name="20% - Accent3 2 4 2 3 3" xfId="19421"/>
    <cellStyle name="20% - Accent3 2 4 2 3 3 2" xfId="31037"/>
    <cellStyle name="20% - Accent3 2 4 2 3 3 3" xfId="46893"/>
    <cellStyle name="20% - Accent3 2 4 2 3 4" xfId="25229"/>
    <cellStyle name="20% - Accent3 2 4 2 3 5" xfId="38418"/>
    <cellStyle name="20% - Accent3 2 4 2 4" xfId="16900"/>
    <cellStyle name="20% - Accent3 2 4 2 4 2" xfId="22708"/>
    <cellStyle name="20% - Accent3 2 4 2 4 2 2" xfId="34324"/>
    <cellStyle name="20% - Accent3 2 4 2 4 2 3" xfId="50180"/>
    <cellStyle name="20% - Accent3 2 4 2 4 3" xfId="28516"/>
    <cellStyle name="20% - Accent3 2 4 2 4 4" xfId="44372"/>
    <cellStyle name="20% - Accent3 2 4 2 5" xfId="9563"/>
    <cellStyle name="20% - Accent3 2 4 2 5 2" xfId="20589"/>
    <cellStyle name="20% - Accent3 2 4 2 5 2 2" xfId="32205"/>
    <cellStyle name="20% - Accent3 2 4 2 5 2 3" xfId="48061"/>
    <cellStyle name="20% - Accent3 2 4 2 5 3" xfId="26397"/>
    <cellStyle name="20% - Accent3 2 4 2 5 4" xfId="39865"/>
    <cellStyle name="20% - Accent3 2 4 2 6" xfId="18252"/>
    <cellStyle name="20% - Accent3 2 4 2 6 2" xfId="29868"/>
    <cellStyle name="20% - Accent3 2 4 2 6 3" xfId="45724"/>
    <cellStyle name="20% - Accent3 2 4 2 7" xfId="3699"/>
    <cellStyle name="20% - Accent3 2 4 2 8" xfId="24060"/>
    <cellStyle name="20% - Accent3 2 4 2 9" xfId="35917"/>
    <cellStyle name="20% - Accent3 2 4 3" xfId="1382"/>
    <cellStyle name="20% - Accent3 2 4 3 2" xfId="7980"/>
    <cellStyle name="20% - Accent3 2 4 3 2 2" xfId="10993"/>
    <cellStyle name="20% - Accent3 2 4 3 2 2 2" xfId="21721"/>
    <cellStyle name="20% - Accent3 2 4 3 2 2 2 2" xfId="33337"/>
    <cellStyle name="20% - Accent3 2 4 3 2 2 2 3" xfId="49193"/>
    <cellStyle name="20% - Accent3 2 4 3 2 2 3" xfId="27529"/>
    <cellStyle name="20% - Accent3 2 4 3 2 2 4" xfId="41135"/>
    <cellStyle name="20% - Accent3 2 4 3 2 3" xfId="19603"/>
    <cellStyle name="20% - Accent3 2 4 3 2 3 2" xfId="31219"/>
    <cellStyle name="20% - Accent3 2 4 3 2 3 3" xfId="47075"/>
    <cellStyle name="20% - Accent3 2 4 3 2 4" xfId="25411"/>
    <cellStyle name="20% - Accent3 2 4 3 2 5" xfId="38600"/>
    <cellStyle name="20% - Accent3 2 4 3 3" xfId="17082"/>
    <cellStyle name="20% - Accent3 2 4 3 3 2" xfId="22890"/>
    <cellStyle name="20% - Accent3 2 4 3 3 2 2" xfId="34506"/>
    <cellStyle name="20% - Accent3 2 4 3 3 2 3" xfId="50362"/>
    <cellStyle name="20% - Accent3 2 4 3 3 3" xfId="28698"/>
    <cellStyle name="20% - Accent3 2 4 3 3 4" xfId="44554"/>
    <cellStyle name="20% - Accent3 2 4 3 4" xfId="9745"/>
    <cellStyle name="20% - Accent3 2 4 3 4 2" xfId="20771"/>
    <cellStyle name="20% - Accent3 2 4 3 4 2 2" xfId="32387"/>
    <cellStyle name="20% - Accent3 2 4 3 4 2 3" xfId="48243"/>
    <cellStyle name="20% - Accent3 2 4 3 4 3" xfId="26579"/>
    <cellStyle name="20% - Accent3 2 4 3 4 4" xfId="40047"/>
    <cellStyle name="20% - Accent3 2 4 3 5" xfId="18434"/>
    <cellStyle name="20% - Accent3 2 4 3 5 2" xfId="30050"/>
    <cellStyle name="20% - Accent3 2 4 3 5 3" xfId="45906"/>
    <cellStyle name="20% - Accent3 2 4 3 6" xfId="3909"/>
    <cellStyle name="20% - Accent3 2 4 3 7" xfId="24242"/>
    <cellStyle name="20% - Accent3 2 4 3 8" xfId="36107"/>
    <cellStyle name="20% - Accent3 2 4 4" xfId="1677"/>
    <cellStyle name="20% - Accent3 2 4 4 2" xfId="8240"/>
    <cellStyle name="20% - Accent3 2 4 4 2 2" xfId="11262"/>
    <cellStyle name="20% - Accent3 2 4 4 2 2 2" xfId="21977"/>
    <cellStyle name="20% - Accent3 2 4 4 2 2 2 2" xfId="33593"/>
    <cellStyle name="20% - Accent3 2 4 4 2 2 2 3" xfId="49449"/>
    <cellStyle name="20% - Accent3 2 4 4 2 2 3" xfId="27785"/>
    <cellStyle name="20% - Accent3 2 4 4 2 2 4" xfId="41398"/>
    <cellStyle name="20% - Accent3 2 4 4 2 3" xfId="19859"/>
    <cellStyle name="20% - Accent3 2 4 4 2 3 2" xfId="31475"/>
    <cellStyle name="20% - Accent3 2 4 4 2 3 3" xfId="47331"/>
    <cellStyle name="20% - Accent3 2 4 4 2 4" xfId="25667"/>
    <cellStyle name="20% - Accent3 2 4 4 2 5" xfId="38859"/>
    <cellStyle name="20% - Accent3 2 4 4 3" xfId="17338"/>
    <cellStyle name="20% - Accent3 2 4 4 3 2" xfId="23146"/>
    <cellStyle name="20% - Accent3 2 4 4 3 2 2" xfId="34762"/>
    <cellStyle name="20% - Accent3 2 4 4 3 2 3" xfId="50618"/>
    <cellStyle name="20% - Accent3 2 4 4 3 3" xfId="28954"/>
    <cellStyle name="20% - Accent3 2 4 4 3 4" xfId="44810"/>
    <cellStyle name="20% - Accent3 2 4 4 4" xfId="9417"/>
    <cellStyle name="20% - Accent3 2 4 4 4 2" xfId="20443"/>
    <cellStyle name="20% - Accent3 2 4 4 4 2 2" xfId="32059"/>
    <cellStyle name="20% - Accent3 2 4 4 4 2 3" xfId="47915"/>
    <cellStyle name="20% - Accent3 2 4 4 4 3" xfId="26251"/>
    <cellStyle name="20% - Accent3 2 4 4 4 4" xfId="39719"/>
    <cellStyle name="20% - Accent3 2 4 4 5" xfId="18690"/>
    <cellStyle name="20% - Accent3 2 4 4 5 2" xfId="30306"/>
    <cellStyle name="20% - Accent3 2 4 4 5 3" xfId="46162"/>
    <cellStyle name="20% - Accent3 2 4 4 6" xfId="4204"/>
    <cellStyle name="20% - Accent3 2 4 4 7" xfId="24498"/>
    <cellStyle name="20% - Accent3 2 4 4 8" xfId="36386"/>
    <cellStyle name="20% - Accent3 2 4 5" xfId="947"/>
    <cellStyle name="20% - Accent3 2 4 5 2" xfId="7642"/>
    <cellStyle name="20% - Accent3 2 4 5 2 2" xfId="16754"/>
    <cellStyle name="20% - Accent3 2 4 5 2 2 2" xfId="22562"/>
    <cellStyle name="20% - Accent3 2 4 5 2 2 2 2" xfId="34178"/>
    <cellStyle name="20% - Accent3 2 4 5 2 2 2 3" xfId="50034"/>
    <cellStyle name="20% - Accent3 2 4 5 2 2 3" xfId="28370"/>
    <cellStyle name="20% - Accent3 2 4 5 2 2 4" xfId="44226"/>
    <cellStyle name="20% - Accent3 2 4 5 2 3" xfId="19275"/>
    <cellStyle name="20% - Accent3 2 4 5 2 3 2" xfId="30891"/>
    <cellStyle name="20% - Accent3 2 4 5 2 3 3" xfId="46747"/>
    <cellStyle name="20% - Accent3 2 4 5 2 4" xfId="25083"/>
    <cellStyle name="20% - Accent3 2 4 5 2 5" xfId="38268"/>
    <cellStyle name="20% - Accent3 2 4 5 3" xfId="10630"/>
    <cellStyle name="20% - Accent3 2 4 5 3 2" xfId="21393"/>
    <cellStyle name="20% - Accent3 2 4 5 3 2 2" xfId="33009"/>
    <cellStyle name="20% - Accent3 2 4 5 3 2 3" xfId="48865"/>
    <cellStyle name="20% - Accent3 2 4 5 3 3" xfId="27201"/>
    <cellStyle name="20% - Accent3 2 4 5 3 4" xfId="40790"/>
    <cellStyle name="20% - Accent3 2 4 5 4" xfId="18106"/>
    <cellStyle name="20% - Accent3 2 4 5 4 2" xfId="29722"/>
    <cellStyle name="20% - Accent3 2 4 5 4 3" xfId="45578"/>
    <cellStyle name="20% - Accent3 2 4 5 5" xfId="3483"/>
    <cellStyle name="20% - Accent3 2 4 5 6" xfId="23914"/>
    <cellStyle name="20% - Accent3 2 4 5 7" xfId="35736"/>
    <cellStyle name="20% - Accent3 2 4 6" xfId="3170"/>
    <cellStyle name="20% - Accent3 2 4 6 2" xfId="10399"/>
    <cellStyle name="20% - Accent3 2 4 6 2 2" xfId="21173"/>
    <cellStyle name="20% - Accent3 2 4 6 2 2 2" xfId="32789"/>
    <cellStyle name="20% - Accent3 2 4 6 2 2 3" xfId="48645"/>
    <cellStyle name="20% - Accent3 2 4 6 2 3" xfId="26981"/>
    <cellStyle name="20% - Accent3 2 4 6 2 4" xfId="40565"/>
    <cellStyle name="20% - Accent3 2 4 6 3" xfId="17886"/>
    <cellStyle name="20% - Accent3 2 4 6 3 2" xfId="29502"/>
    <cellStyle name="20% - Accent3 2 4 6 3 3" xfId="45358"/>
    <cellStyle name="20% - Accent3 2 4 6 4" xfId="23694"/>
    <cellStyle name="20% - Accent3 2 4 6 5" xfId="35476"/>
    <cellStyle name="20% - Accent3 2 4 7" xfId="7341"/>
    <cellStyle name="20% - Accent3 2 4 7 2" xfId="10011"/>
    <cellStyle name="20% - Accent3 2 4 7 2 2" xfId="20990"/>
    <cellStyle name="20% - Accent3 2 4 7 2 2 2" xfId="32606"/>
    <cellStyle name="20% - Accent3 2 4 7 2 2 3" xfId="48462"/>
    <cellStyle name="20% - Accent3 2 4 7 2 3" xfId="26798"/>
    <cellStyle name="20% - Accent3 2 4 7 2 4" xfId="40291"/>
    <cellStyle name="20% - Accent3 2 4 7 3" xfId="19055"/>
    <cellStyle name="20% - Accent3 2 4 7 3 2" xfId="30671"/>
    <cellStyle name="20% - Accent3 2 4 7 3 3" xfId="46527"/>
    <cellStyle name="20% - Accent3 2 4 7 4" xfId="24863"/>
    <cellStyle name="20% - Accent3 2 4 7 5" xfId="38013"/>
    <cellStyle name="20% - Accent3 2 4 8" xfId="16534"/>
    <cellStyle name="20% - Accent3 2 4 8 2" xfId="22342"/>
    <cellStyle name="20% - Accent3 2 4 8 2 2" xfId="33958"/>
    <cellStyle name="20% - Accent3 2 4 8 2 3" xfId="49814"/>
    <cellStyle name="20% - Accent3 2 4 8 3" xfId="28150"/>
    <cellStyle name="20% - Accent3 2 4 8 4" xfId="44006"/>
    <cellStyle name="20% - Accent3 2 4 9" xfId="9161"/>
    <cellStyle name="20% - Accent3 2 4 9 2" xfId="20187"/>
    <cellStyle name="20% - Accent3 2 4 9 2 2" xfId="31803"/>
    <cellStyle name="20% - Accent3 2 4 9 2 3" xfId="47659"/>
    <cellStyle name="20% - Accent3 2 4 9 3" xfId="25995"/>
    <cellStyle name="20% - Accent3 2 4 9 4" xfId="39463"/>
    <cellStyle name="20% - Accent3 2 5" xfId="675"/>
    <cellStyle name="20% - Accent3 2 5 10" xfId="17739"/>
    <cellStyle name="20% - Accent3 2 5 10 2" xfId="29355"/>
    <cellStyle name="20% - Accent3 2 5 10 3" xfId="45211"/>
    <cellStyle name="20% - Accent3 2 5 11" xfId="2759"/>
    <cellStyle name="20% - Accent3 2 5 12" xfId="23547"/>
    <cellStyle name="20% - Accent3 2 5 13" xfId="35206"/>
    <cellStyle name="20% - Accent3 2 5 2" xfId="1226"/>
    <cellStyle name="20% - Accent3 2 5 2 2" xfId="1934"/>
    <cellStyle name="20% - Accent3 2 5 2 2 2" xfId="8478"/>
    <cellStyle name="20% - Accent3 2 5 2 2 2 2" xfId="17520"/>
    <cellStyle name="20% - Accent3 2 5 2 2 2 2 2" xfId="23328"/>
    <cellStyle name="20% - Accent3 2 5 2 2 2 2 2 2" xfId="34944"/>
    <cellStyle name="20% - Accent3 2 5 2 2 2 2 2 3" xfId="50800"/>
    <cellStyle name="20% - Accent3 2 5 2 2 2 2 3" xfId="29136"/>
    <cellStyle name="20% - Accent3 2 5 2 2 2 2 4" xfId="44992"/>
    <cellStyle name="20% - Accent3 2 5 2 2 2 3" xfId="20041"/>
    <cellStyle name="20% - Accent3 2 5 2 2 2 3 2" xfId="31657"/>
    <cellStyle name="20% - Accent3 2 5 2 2 2 3 3" xfId="47513"/>
    <cellStyle name="20% - Accent3 2 5 2 2 2 4" xfId="25849"/>
    <cellStyle name="20% - Accent3 2 5 2 2 2 5" xfId="39068"/>
    <cellStyle name="20% - Accent3 2 5 2 2 3" xfId="11451"/>
    <cellStyle name="20% - Accent3 2 5 2 2 3 2" xfId="22159"/>
    <cellStyle name="20% - Accent3 2 5 2 2 3 2 2" xfId="33775"/>
    <cellStyle name="20% - Accent3 2 5 2 2 3 2 3" xfId="49631"/>
    <cellStyle name="20% - Accent3 2 5 2 2 3 3" xfId="27967"/>
    <cellStyle name="20% - Accent3 2 5 2 2 3 4" xfId="41583"/>
    <cellStyle name="20% - Accent3 2 5 2 2 4" xfId="18872"/>
    <cellStyle name="20% - Accent3 2 5 2 2 4 2" xfId="30488"/>
    <cellStyle name="20% - Accent3 2 5 2 2 4 3" xfId="46344"/>
    <cellStyle name="20% - Accent3 2 5 2 2 5" xfId="4461"/>
    <cellStyle name="20% - Accent3 2 5 2 2 6" xfId="24680"/>
    <cellStyle name="20% - Accent3 2 5 2 2 7" xfId="36599"/>
    <cellStyle name="20% - Accent3 2 5 2 3" xfId="7834"/>
    <cellStyle name="20% - Accent3 2 5 2 3 2" xfId="10845"/>
    <cellStyle name="20% - Accent3 2 5 2 3 2 2" xfId="21575"/>
    <cellStyle name="20% - Accent3 2 5 2 3 2 2 2" xfId="33191"/>
    <cellStyle name="20% - Accent3 2 5 2 3 2 2 3" xfId="49047"/>
    <cellStyle name="20% - Accent3 2 5 2 3 2 3" xfId="27383"/>
    <cellStyle name="20% - Accent3 2 5 2 3 2 4" xfId="40988"/>
    <cellStyle name="20% - Accent3 2 5 2 3 3" xfId="19457"/>
    <cellStyle name="20% - Accent3 2 5 2 3 3 2" xfId="31073"/>
    <cellStyle name="20% - Accent3 2 5 2 3 3 3" xfId="46929"/>
    <cellStyle name="20% - Accent3 2 5 2 3 4" xfId="25265"/>
    <cellStyle name="20% - Accent3 2 5 2 3 5" xfId="38454"/>
    <cellStyle name="20% - Accent3 2 5 2 4" xfId="16936"/>
    <cellStyle name="20% - Accent3 2 5 2 4 2" xfId="22744"/>
    <cellStyle name="20% - Accent3 2 5 2 4 2 2" xfId="34360"/>
    <cellStyle name="20% - Accent3 2 5 2 4 2 3" xfId="50216"/>
    <cellStyle name="20% - Accent3 2 5 2 4 3" xfId="28552"/>
    <cellStyle name="20% - Accent3 2 5 2 4 4" xfId="44408"/>
    <cellStyle name="20% - Accent3 2 5 2 5" xfId="9599"/>
    <cellStyle name="20% - Accent3 2 5 2 5 2" xfId="20625"/>
    <cellStyle name="20% - Accent3 2 5 2 5 2 2" xfId="32241"/>
    <cellStyle name="20% - Accent3 2 5 2 5 2 3" xfId="48097"/>
    <cellStyle name="20% - Accent3 2 5 2 5 3" xfId="26433"/>
    <cellStyle name="20% - Accent3 2 5 2 5 4" xfId="39901"/>
    <cellStyle name="20% - Accent3 2 5 2 6" xfId="18288"/>
    <cellStyle name="20% - Accent3 2 5 2 6 2" xfId="29904"/>
    <cellStyle name="20% - Accent3 2 5 2 6 3" xfId="45760"/>
    <cellStyle name="20% - Accent3 2 5 2 7" xfId="3753"/>
    <cellStyle name="20% - Accent3 2 5 2 8" xfId="24096"/>
    <cellStyle name="20% - Accent3 2 5 2 9" xfId="35961"/>
    <cellStyle name="20% - Accent3 2 5 3" xfId="1418"/>
    <cellStyle name="20% - Accent3 2 5 3 2" xfId="8016"/>
    <cellStyle name="20% - Accent3 2 5 3 2 2" xfId="11029"/>
    <cellStyle name="20% - Accent3 2 5 3 2 2 2" xfId="21757"/>
    <cellStyle name="20% - Accent3 2 5 3 2 2 2 2" xfId="33373"/>
    <cellStyle name="20% - Accent3 2 5 3 2 2 2 3" xfId="49229"/>
    <cellStyle name="20% - Accent3 2 5 3 2 2 3" xfId="27565"/>
    <cellStyle name="20% - Accent3 2 5 3 2 2 4" xfId="41171"/>
    <cellStyle name="20% - Accent3 2 5 3 2 3" xfId="19639"/>
    <cellStyle name="20% - Accent3 2 5 3 2 3 2" xfId="31255"/>
    <cellStyle name="20% - Accent3 2 5 3 2 3 3" xfId="47111"/>
    <cellStyle name="20% - Accent3 2 5 3 2 4" xfId="25447"/>
    <cellStyle name="20% - Accent3 2 5 3 2 5" xfId="38636"/>
    <cellStyle name="20% - Accent3 2 5 3 3" xfId="17118"/>
    <cellStyle name="20% - Accent3 2 5 3 3 2" xfId="22926"/>
    <cellStyle name="20% - Accent3 2 5 3 3 2 2" xfId="34542"/>
    <cellStyle name="20% - Accent3 2 5 3 3 2 3" xfId="50398"/>
    <cellStyle name="20% - Accent3 2 5 3 3 3" xfId="28734"/>
    <cellStyle name="20% - Accent3 2 5 3 3 4" xfId="44590"/>
    <cellStyle name="20% - Accent3 2 5 3 4" xfId="9781"/>
    <cellStyle name="20% - Accent3 2 5 3 4 2" xfId="20807"/>
    <cellStyle name="20% - Accent3 2 5 3 4 2 2" xfId="32423"/>
    <cellStyle name="20% - Accent3 2 5 3 4 2 3" xfId="48279"/>
    <cellStyle name="20% - Accent3 2 5 3 4 3" xfId="26615"/>
    <cellStyle name="20% - Accent3 2 5 3 4 4" xfId="40083"/>
    <cellStyle name="20% - Accent3 2 5 3 5" xfId="18470"/>
    <cellStyle name="20% - Accent3 2 5 3 5 2" xfId="30086"/>
    <cellStyle name="20% - Accent3 2 5 3 5 3" xfId="45942"/>
    <cellStyle name="20% - Accent3 2 5 3 6" xfId="3945"/>
    <cellStyle name="20% - Accent3 2 5 3 7" xfId="24278"/>
    <cellStyle name="20% - Accent3 2 5 3 8" xfId="36143"/>
    <cellStyle name="20% - Accent3 2 5 4" xfId="1727"/>
    <cellStyle name="20% - Accent3 2 5 4 2" xfId="8276"/>
    <cellStyle name="20% - Accent3 2 5 4 2 2" xfId="11303"/>
    <cellStyle name="20% - Accent3 2 5 4 2 2 2" xfId="22013"/>
    <cellStyle name="20% - Accent3 2 5 4 2 2 2 2" xfId="33629"/>
    <cellStyle name="20% - Accent3 2 5 4 2 2 2 3" xfId="49485"/>
    <cellStyle name="20% - Accent3 2 5 4 2 2 3" xfId="27821"/>
    <cellStyle name="20% - Accent3 2 5 4 2 2 4" xfId="41436"/>
    <cellStyle name="20% - Accent3 2 5 4 2 3" xfId="19895"/>
    <cellStyle name="20% - Accent3 2 5 4 2 3 2" xfId="31511"/>
    <cellStyle name="20% - Accent3 2 5 4 2 3 3" xfId="47367"/>
    <cellStyle name="20% - Accent3 2 5 4 2 4" xfId="25703"/>
    <cellStyle name="20% - Accent3 2 5 4 2 5" xfId="38895"/>
    <cellStyle name="20% - Accent3 2 5 4 3" xfId="17374"/>
    <cellStyle name="20% - Accent3 2 5 4 3 2" xfId="23182"/>
    <cellStyle name="20% - Accent3 2 5 4 3 2 2" xfId="34798"/>
    <cellStyle name="20% - Accent3 2 5 4 3 2 3" xfId="50654"/>
    <cellStyle name="20% - Accent3 2 5 4 3 3" xfId="28990"/>
    <cellStyle name="20% - Accent3 2 5 4 3 4" xfId="44846"/>
    <cellStyle name="20% - Accent3 2 5 4 4" xfId="9453"/>
    <cellStyle name="20% - Accent3 2 5 4 4 2" xfId="20479"/>
    <cellStyle name="20% - Accent3 2 5 4 4 2 2" xfId="32095"/>
    <cellStyle name="20% - Accent3 2 5 4 4 2 3" xfId="47951"/>
    <cellStyle name="20% - Accent3 2 5 4 4 3" xfId="26287"/>
    <cellStyle name="20% - Accent3 2 5 4 4 4" xfId="39755"/>
    <cellStyle name="20% - Accent3 2 5 4 5" xfId="18726"/>
    <cellStyle name="20% - Accent3 2 5 4 5 2" xfId="30342"/>
    <cellStyle name="20% - Accent3 2 5 4 5 3" xfId="46198"/>
    <cellStyle name="20% - Accent3 2 5 4 6" xfId="4254"/>
    <cellStyle name="20% - Accent3 2 5 4 7" xfId="24534"/>
    <cellStyle name="20% - Accent3 2 5 4 8" xfId="36426"/>
    <cellStyle name="20% - Accent3 2 5 5" xfId="987"/>
    <cellStyle name="20% - Accent3 2 5 5 2" xfId="7682"/>
    <cellStyle name="20% - Accent3 2 5 5 2 2" xfId="16790"/>
    <cellStyle name="20% - Accent3 2 5 5 2 2 2" xfId="22598"/>
    <cellStyle name="20% - Accent3 2 5 5 2 2 2 2" xfId="34214"/>
    <cellStyle name="20% - Accent3 2 5 5 2 2 2 3" xfId="50070"/>
    <cellStyle name="20% - Accent3 2 5 5 2 2 3" xfId="28406"/>
    <cellStyle name="20% - Accent3 2 5 5 2 2 4" xfId="44262"/>
    <cellStyle name="20% - Accent3 2 5 5 2 3" xfId="19311"/>
    <cellStyle name="20% - Accent3 2 5 5 2 3 2" xfId="30927"/>
    <cellStyle name="20% - Accent3 2 5 5 2 3 3" xfId="46783"/>
    <cellStyle name="20% - Accent3 2 5 5 2 4" xfId="25119"/>
    <cellStyle name="20% - Accent3 2 5 5 2 5" xfId="38306"/>
    <cellStyle name="20% - Accent3 2 5 5 3" xfId="10666"/>
    <cellStyle name="20% - Accent3 2 5 5 3 2" xfId="21429"/>
    <cellStyle name="20% - Accent3 2 5 5 3 2 2" xfId="33045"/>
    <cellStyle name="20% - Accent3 2 5 5 3 2 3" xfId="48901"/>
    <cellStyle name="20% - Accent3 2 5 5 3 3" xfId="27237"/>
    <cellStyle name="20% - Accent3 2 5 5 3 4" xfId="40826"/>
    <cellStyle name="20% - Accent3 2 5 5 4" xfId="18142"/>
    <cellStyle name="20% - Accent3 2 5 5 4 2" xfId="29758"/>
    <cellStyle name="20% - Accent3 2 5 5 4 3" xfId="45614"/>
    <cellStyle name="20% - Accent3 2 5 5 5" xfId="3523"/>
    <cellStyle name="20% - Accent3 2 5 5 6" xfId="23950"/>
    <cellStyle name="20% - Accent3 2 5 5 7" xfId="35774"/>
    <cellStyle name="20% - Accent3 2 5 6" xfId="3215"/>
    <cellStyle name="20% - Accent3 2 5 6 2" xfId="10443"/>
    <cellStyle name="20% - Accent3 2 5 6 2 2" xfId="21209"/>
    <cellStyle name="20% - Accent3 2 5 6 2 2 2" xfId="32825"/>
    <cellStyle name="20% - Accent3 2 5 6 2 2 3" xfId="48681"/>
    <cellStyle name="20% - Accent3 2 5 6 2 3" xfId="27017"/>
    <cellStyle name="20% - Accent3 2 5 6 2 4" xfId="40606"/>
    <cellStyle name="20% - Accent3 2 5 6 3" xfId="17922"/>
    <cellStyle name="20% - Accent3 2 5 6 3 2" xfId="29538"/>
    <cellStyle name="20% - Accent3 2 5 6 3 3" xfId="45394"/>
    <cellStyle name="20% - Accent3 2 5 6 4" xfId="23730"/>
    <cellStyle name="20% - Accent3 2 5 6 5" xfId="35517"/>
    <cellStyle name="20% - Accent3 2 5 7" xfId="7377"/>
    <cellStyle name="20% - Accent3 2 5 7 2" xfId="10052"/>
    <cellStyle name="20% - Accent3 2 5 7 2 2" xfId="21026"/>
    <cellStyle name="20% - Accent3 2 5 7 2 2 2" xfId="32642"/>
    <cellStyle name="20% - Accent3 2 5 7 2 2 3" xfId="48498"/>
    <cellStyle name="20% - Accent3 2 5 7 2 3" xfId="26834"/>
    <cellStyle name="20% - Accent3 2 5 7 2 4" xfId="40329"/>
    <cellStyle name="20% - Accent3 2 5 7 3" xfId="19091"/>
    <cellStyle name="20% - Accent3 2 5 7 3 2" xfId="30707"/>
    <cellStyle name="20% - Accent3 2 5 7 3 3" xfId="46563"/>
    <cellStyle name="20% - Accent3 2 5 7 4" xfId="24899"/>
    <cellStyle name="20% - Accent3 2 5 7 5" xfId="38049"/>
    <cellStyle name="20% - Accent3 2 5 8" xfId="16570"/>
    <cellStyle name="20% - Accent3 2 5 8 2" xfId="22378"/>
    <cellStyle name="20% - Accent3 2 5 8 2 2" xfId="33994"/>
    <cellStyle name="20% - Accent3 2 5 8 2 3" xfId="49850"/>
    <cellStyle name="20% - Accent3 2 5 8 3" xfId="28186"/>
    <cellStyle name="20% - Accent3 2 5 8 4" xfId="44042"/>
    <cellStyle name="20% - Accent3 2 5 9" xfId="9197"/>
    <cellStyle name="20% - Accent3 2 5 9 2" xfId="20223"/>
    <cellStyle name="20% - Accent3 2 5 9 2 2" xfId="31839"/>
    <cellStyle name="20% - Accent3 2 5 9 2 3" xfId="47695"/>
    <cellStyle name="20% - Accent3 2 5 9 3" xfId="26031"/>
    <cellStyle name="20% - Accent3 2 5 9 4" xfId="39499"/>
    <cellStyle name="20% - Accent3 2 6" xfId="510"/>
    <cellStyle name="20% - Accent3 2 6 10" xfId="17630"/>
    <cellStyle name="20% - Accent3 2 6 10 2" xfId="29246"/>
    <cellStyle name="20% - Accent3 2 6 10 3" xfId="45102"/>
    <cellStyle name="20% - Accent3 2 6 11" xfId="2619"/>
    <cellStyle name="20% - Accent3 2 6 12" xfId="23438"/>
    <cellStyle name="20% - Accent3 2 6 13" xfId="35082"/>
    <cellStyle name="20% - Accent3 2 6 2" xfId="1267"/>
    <cellStyle name="20% - Accent3 2 6 2 2" xfId="1970"/>
    <cellStyle name="20% - Accent3 2 6 2 2 2" xfId="8514"/>
    <cellStyle name="20% - Accent3 2 6 2 2 2 2" xfId="17556"/>
    <cellStyle name="20% - Accent3 2 6 2 2 2 2 2" xfId="23364"/>
    <cellStyle name="20% - Accent3 2 6 2 2 2 2 2 2" xfId="34980"/>
    <cellStyle name="20% - Accent3 2 6 2 2 2 2 2 3" xfId="50836"/>
    <cellStyle name="20% - Accent3 2 6 2 2 2 2 3" xfId="29172"/>
    <cellStyle name="20% - Accent3 2 6 2 2 2 2 4" xfId="45028"/>
    <cellStyle name="20% - Accent3 2 6 2 2 2 3" xfId="20077"/>
    <cellStyle name="20% - Accent3 2 6 2 2 2 3 2" xfId="31693"/>
    <cellStyle name="20% - Accent3 2 6 2 2 2 3 3" xfId="47549"/>
    <cellStyle name="20% - Accent3 2 6 2 2 2 4" xfId="25885"/>
    <cellStyle name="20% - Accent3 2 6 2 2 2 5" xfId="39104"/>
    <cellStyle name="20% - Accent3 2 6 2 2 3" xfId="11487"/>
    <cellStyle name="20% - Accent3 2 6 2 2 3 2" xfId="22195"/>
    <cellStyle name="20% - Accent3 2 6 2 2 3 2 2" xfId="33811"/>
    <cellStyle name="20% - Accent3 2 6 2 2 3 2 3" xfId="49667"/>
    <cellStyle name="20% - Accent3 2 6 2 2 3 3" xfId="28003"/>
    <cellStyle name="20% - Accent3 2 6 2 2 3 4" xfId="41619"/>
    <cellStyle name="20% - Accent3 2 6 2 2 4" xfId="18908"/>
    <cellStyle name="20% - Accent3 2 6 2 2 4 2" xfId="30524"/>
    <cellStyle name="20% - Accent3 2 6 2 2 4 3" xfId="46380"/>
    <cellStyle name="20% - Accent3 2 6 2 2 5" xfId="4497"/>
    <cellStyle name="20% - Accent3 2 6 2 2 6" xfId="24716"/>
    <cellStyle name="20% - Accent3 2 6 2 2 7" xfId="36635"/>
    <cellStyle name="20% - Accent3 2 6 2 3" xfId="7870"/>
    <cellStyle name="20% - Accent3 2 6 2 3 2" xfId="10882"/>
    <cellStyle name="20% - Accent3 2 6 2 3 2 2" xfId="21611"/>
    <cellStyle name="20% - Accent3 2 6 2 3 2 2 2" xfId="33227"/>
    <cellStyle name="20% - Accent3 2 6 2 3 2 2 3" xfId="49083"/>
    <cellStyle name="20% - Accent3 2 6 2 3 2 3" xfId="27419"/>
    <cellStyle name="20% - Accent3 2 6 2 3 2 4" xfId="41024"/>
    <cellStyle name="20% - Accent3 2 6 2 3 3" xfId="19493"/>
    <cellStyle name="20% - Accent3 2 6 2 3 3 2" xfId="31109"/>
    <cellStyle name="20% - Accent3 2 6 2 3 3 3" xfId="46965"/>
    <cellStyle name="20% - Accent3 2 6 2 3 4" xfId="25301"/>
    <cellStyle name="20% - Accent3 2 6 2 3 5" xfId="38490"/>
    <cellStyle name="20% - Accent3 2 6 2 4" xfId="16972"/>
    <cellStyle name="20% - Accent3 2 6 2 4 2" xfId="22780"/>
    <cellStyle name="20% - Accent3 2 6 2 4 2 2" xfId="34396"/>
    <cellStyle name="20% - Accent3 2 6 2 4 2 3" xfId="50252"/>
    <cellStyle name="20% - Accent3 2 6 2 4 3" xfId="28588"/>
    <cellStyle name="20% - Accent3 2 6 2 4 4" xfId="44444"/>
    <cellStyle name="20% - Accent3 2 6 2 5" xfId="9635"/>
    <cellStyle name="20% - Accent3 2 6 2 5 2" xfId="20661"/>
    <cellStyle name="20% - Accent3 2 6 2 5 2 2" xfId="32277"/>
    <cellStyle name="20% - Accent3 2 6 2 5 2 3" xfId="48133"/>
    <cellStyle name="20% - Accent3 2 6 2 5 3" xfId="26469"/>
    <cellStyle name="20% - Accent3 2 6 2 5 4" xfId="39937"/>
    <cellStyle name="20% - Accent3 2 6 2 6" xfId="18324"/>
    <cellStyle name="20% - Accent3 2 6 2 6 2" xfId="29940"/>
    <cellStyle name="20% - Accent3 2 6 2 6 3" xfId="45796"/>
    <cellStyle name="20% - Accent3 2 6 2 7" xfId="3794"/>
    <cellStyle name="20% - Accent3 2 6 2 8" xfId="24132"/>
    <cellStyle name="20% - Accent3 2 6 2 9" xfId="35997"/>
    <cellStyle name="20% - Accent3 2 6 3" xfId="1454"/>
    <cellStyle name="20% - Accent3 2 6 3 2" xfId="8052"/>
    <cellStyle name="20% - Accent3 2 6 3 2 2" xfId="11065"/>
    <cellStyle name="20% - Accent3 2 6 3 2 2 2" xfId="21793"/>
    <cellStyle name="20% - Accent3 2 6 3 2 2 2 2" xfId="33409"/>
    <cellStyle name="20% - Accent3 2 6 3 2 2 2 3" xfId="49265"/>
    <cellStyle name="20% - Accent3 2 6 3 2 2 3" xfId="27601"/>
    <cellStyle name="20% - Accent3 2 6 3 2 2 4" xfId="41207"/>
    <cellStyle name="20% - Accent3 2 6 3 2 3" xfId="19675"/>
    <cellStyle name="20% - Accent3 2 6 3 2 3 2" xfId="31291"/>
    <cellStyle name="20% - Accent3 2 6 3 2 3 3" xfId="47147"/>
    <cellStyle name="20% - Accent3 2 6 3 2 4" xfId="25483"/>
    <cellStyle name="20% - Accent3 2 6 3 2 5" xfId="38672"/>
    <cellStyle name="20% - Accent3 2 6 3 3" xfId="17154"/>
    <cellStyle name="20% - Accent3 2 6 3 3 2" xfId="22962"/>
    <cellStyle name="20% - Accent3 2 6 3 3 2 2" xfId="34578"/>
    <cellStyle name="20% - Accent3 2 6 3 3 2 3" xfId="50434"/>
    <cellStyle name="20% - Accent3 2 6 3 3 3" xfId="28770"/>
    <cellStyle name="20% - Accent3 2 6 3 3 4" xfId="44626"/>
    <cellStyle name="20% - Accent3 2 6 3 4" xfId="9817"/>
    <cellStyle name="20% - Accent3 2 6 3 4 2" xfId="20843"/>
    <cellStyle name="20% - Accent3 2 6 3 4 2 2" xfId="32459"/>
    <cellStyle name="20% - Accent3 2 6 3 4 2 3" xfId="48315"/>
    <cellStyle name="20% - Accent3 2 6 3 4 3" xfId="26651"/>
    <cellStyle name="20% - Accent3 2 6 3 4 4" xfId="40119"/>
    <cellStyle name="20% - Accent3 2 6 3 5" xfId="18506"/>
    <cellStyle name="20% - Accent3 2 6 3 5 2" xfId="30122"/>
    <cellStyle name="20% - Accent3 2 6 3 5 3" xfId="45978"/>
    <cellStyle name="20% - Accent3 2 6 3 6" xfId="3981"/>
    <cellStyle name="20% - Accent3 2 6 3 7" xfId="24314"/>
    <cellStyle name="20% - Accent3 2 6 3 8" xfId="36179"/>
    <cellStyle name="20% - Accent3 2 6 4" xfId="1598"/>
    <cellStyle name="20% - Accent3 2 6 4 2" xfId="8163"/>
    <cellStyle name="20% - Accent3 2 6 4 2 2" xfId="11189"/>
    <cellStyle name="20% - Accent3 2 6 4 2 2 2" xfId="21904"/>
    <cellStyle name="20% - Accent3 2 6 4 2 2 2 2" xfId="33520"/>
    <cellStyle name="20% - Accent3 2 6 4 2 2 2 3" xfId="49376"/>
    <cellStyle name="20% - Accent3 2 6 4 2 2 3" xfId="27712"/>
    <cellStyle name="20% - Accent3 2 6 4 2 2 4" xfId="41325"/>
    <cellStyle name="20% - Accent3 2 6 4 2 3" xfId="19786"/>
    <cellStyle name="20% - Accent3 2 6 4 2 3 2" xfId="31402"/>
    <cellStyle name="20% - Accent3 2 6 4 2 3 3" xfId="47258"/>
    <cellStyle name="20% - Accent3 2 6 4 2 4" xfId="25594"/>
    <cellStyle name="20% - Accent3 2 6 4 2 5" xfId="38783"/>
    <cellStyle name="20% - Accent3 2 6 4 3" xfId="17265"/>
    <cellStyle name="20% - Accent3 2 6 4 3 2" xfId="23073"/>
    <cellStyle name="20% - Accent3 2 6 4 3 2 2" xfId="34689"/>
    <cellStyle name="20% - Accent3 2 6 4 3 2 3" xfId="50545"/>
    <cellStyle name="20% - Accent3 2 6 4 3 3" xfId="28881"/>
    <cellStyle name="20% - Accent3 2 6 4 3 4" xfId="44737"/>
    <cellStyle name="20% - Accent3 2 6 4 4" xfId="9344"/>
    <cellStyle name="20% - Accent3 2 6 4 4 2" xfId="20370"/>
    <cellStyle name="20% - Accent3 2 6 4 4 2 2" xfId="31986"/>
    <cellStyle name="20% - Accent3 2 6 4 4 2 3" xfId="47842"/>
    <cellStyle name="20% - Accent3 2 6 4 4 3" xfId="26178"/>
    <cellStyle name="20% - Accent3 2 6 4 4 4" xfId="39646"/>
    <cellStyle name="20% - Accent3 2 6 4 5" xfId="18617"/>
    <cellStyle name="20% - Accent3 2 6 4 5 2" xfId="30233"/>
    <cellStyle name="20% - Accent3 2 6 4 5 3" xfId="46089"/>
    <cellStyle name="20% - Accent3 2 6 4 6" xfId="4125"/>
    <cellStyle name="20% - Accent3 2 6 4 7" xfId="24425"/>
    <cellStyle name="20% - Accent3 2 6 4 8" xfId="36308"/>
    <cellStyle name="20% - Accent3 2 6 5" xfId="872"/>
    <cellStyle name="20% - Accent3 2 6 5 2" xfId="7567"/>
    <cellStyle name="20% - Accent3 2 6 5 2 2" xfId="16681"/>
    <cellStyle name="20% - Accent3 2 6 5 2 2 2" xfId="22489"/>
    <cellStyle name="20% - Accent3 2 6 5 2 2 2 2" xfId="34105"/>
    <cellStyle name="20% - Accent3 2 6 5 2 2 2 3" xfId="49961"/>
    <cellStyle name="20% - Accent3 2 6 5 2 2 3" xfId="28297"/>
    <cellStyle name="20% - Accent3 2 6 5 2 2 4" xfId="44153"/>
    <cellStyle name="20% - Accent3 2 6 5 2 3" xfId="19202"/>
    <cellStyle name="20% - Accent3 2 6 5 2 3 2" xfId="30818"/>
    <cellStyle name="20% - Accent3 2 6 5 2 3 3" xfId="46674"/>
    <cellStyle name="20% - Accent3 2 6 5 2 4" xfId="25010"/>
    <cellStyle name="20% - Accent3 2 6 5 2 5" xfId="38193"/>
    <cellStyle name="20% - Accent3 2 6 5 3" xfId="10557"/>
    <cellStyle name="20% - Accent3 2 6 5 3 2" xfId="21320"/>
    <cellStyle name="20% - Accent3 2 6 5 3 2 2" xfId="32936"/>
    <cellStyle name="20% - Accent3 2 6 5 3 2 3" xfId="48792"/>
    <cellStyle name="20% - Accent3 2 6 5 3 3" xfId="27128"/>
    <cellStyle name="20% - Accent3 2 6 5 3 4" xfId="40717"/>
    <cellStyle name="20% - Accent3 2 6 5 4" xfId="18033"/>
    <cellStyle name="20% - Accent3 2 6 5 4 2" xfId="29649"/>
    <cellStyle name="20% - Accent3 2 6 5 4 3" xfId="45505"/>
    <cellStyle name="20% - Accent3 2 6 5 5" xfId="3408"/>
    <cellStyle name="20% - Accent3 2 6 5 6" xfId="23841"/>
    <cellStyle name="20% - Accent3 2 6 5 7" xfId="35661"/>
    <cellStyle name="20% - Accent3 2 6 6" xfId="3072"/>
    <cellStyle name="20% - Accent3 2 6 6 2" xfId="10302"/>
    <cellStyle name="20% - Accent3 2 6 6 2 2" xfId="21100"/>
    <cellStyle name="20% - Accent3 2 6 6 2 2 2" xfId="32716"/>
    <cellStyle name="20% - Accent3 2 6 6 2 2 3" xfId="48572"/>
    <cellStyle name="20% - Accent3 2 6 6 2 3" xfId="26908"/>
    <cellStyle name="20% - Accent3 2 6 6 2 4" xfId="40480"/>
    <cellStyle name="20% - Accent3 2 6 6 3" xfId="17813"/>
    <cellStyle name="20% - Accent3 2 6 6 3 2" xfId="29429"/>
    <cellStyle name="20% - Accent3 2 6 6 3 3" xfId="45285"/>
    <cellStyle name="20% - Accent3 2 6 6 4" xfId="23621"/>
    <cellStyle name="20% - Accent3 2 6 6 5" xfId="35391"/>
    <cellStyle name="20% - Accent3 2 6 7" xfId="7268"/>
    <cellStyle name="20% - Accent3 2 6 7 2" xfId="9934"/>
    <cellStyle name="20% - Accent3 2 6 7 2 2" xfId="20917"/>
    <cellStyle name="20% - Accent3 2 6 7 2 2 2" xfId="32533"/>
    <cellStyle name="20% - Accent3 2 6 7 2 2 3" xfId="48389"/>
    <cellStyle name="20% - Accent3 2 6 7 2 3" xfId="26725"/>
    <cellStyle name="20% - Accent3 2 6 7 2 4" xfId="40218"/>
    <cellStyle name="20% - Accent3 2 6 7 3" xfId="18982"/>
    <cellStyle name="20% - Accent3 2 6 7 3 2" xfId="30598"/>
    <cellStyle name="20% - Accent3 2 6 7 3 3" xfId="46454"/>
    <cellStyle name="20% - Accent3 2 6 7 4" xfId="24790"/>
    <cellStyle name="20% - Accent3 2 6 7 5" xfId="37940"/>
    <cellStyle name="20% - Accent3 2 6 8" xfId="16461"/>
    <cellStyle name="20% - Accent3 2 6 8 2" xfId="22269"/>
    <cellStyle name="20% - Accent3 2 6 8 2 2" xfId="33885"/>
    <cellStyle name="20% - Accent3 2 6 8 2 3" xfId="49741"/>
    <cellStyle name="20% - Accent3 2 6 8 3" xfId="28077"/>
    <cellStyle name="20% - Accent3 2 6 8 4" xfId="43933"/>
    <cellStyle name="20% - Accent3 2 6 9" xfId="9233"/>
    <cellStyle name="20% - Accent3 2 6 9 2" xfId="20259"/>
    <cellStyle name="20% - Accent3 2 6 9 2 2" xfId="31875"/>
    <cellStyle name="20% - Accent3 2 6 9 2 3" xfId="47731"/>
    <cellStyle name="20% - Accent3 2 6 9 3" xfId="26067"/>
    <cellStyle name="20% - Accent3 2 6 9 4" xfId="39535"/>
    <cellStyle name="20% - Accent3 2 7" xfId="1061"/>
    <cellStyle name="20% - Accent3 2 7 2" xfId="1825"/>
    <cellStyle name="20% - Accent3 2 7 2 2" xfId="8369"/>
    <cellStyle name="20% - Accent3 2 7 2 2 2" xfId="17411"/>
    <cellStyle name="20% - Accent3 2 7 2 2 2 2" xfId="23219"/>
    <cellStyle name="20% - Accent3 2 7 2 2 2 2 2" xfId="34835"/>
    <cellStyle name="20% - Accent3 2 7 2 2 2 2 3" xfId="50691"/>
    <cellStyle name="20% - Accent3 2 7 2 2 2 3" xfId="29027"/>
    <cellStyle name="20% - Accent3 2 7 2 2 2 4" xfId="44883"/>
    <cellStyle name="20% - Accent3 2 7 2 2 3" xfId="19932"/>
    <cellStyle name="20% - Accent3 2 7 2 2 3 2" xfId="31548"/>
    <cellStyle name="20% - Accent3 2 7 2 2 3 3" xfId="47404"/>
    <cellStyle name="20% - Accent3 2 7 2 2 4" xfId="25740"/>
    <cellStyle name="20% - Accent3 2 7 2 2 5" xfId="38959"/>
    <cellStyle name="20% - Accent3 2 7 2 3" xfId="11342"/>
    <cellStyle name="20% - Accent3 2 7 2 3 2" xfId="22050"/>
    <cellStyle name="20% - Accent3 2 7 2 3 2 2" xfId="33666"/>
    <cellStyle name="20% - Accent3 2 7 2 3 2 3" xfId="49522"/>
    <cellStyle name="20% - Accent3 2 7 2 3 3" xfId="27858"/>
    <cellStyle name="20% - Accent3 2 7 2 3 4" xfId="41474"/>
    <cellStyle name="20% - Accent3 2 7 2 4" xfId="18763"/>
    <cellStyle name="20% - Accent3 2 7 2 4 2" xfId="30379"/>
    <cellStyle name="20% - Accent3 2 7 2 4 3" xfId="46235"/>
    <cellStyle name="20% - Accent3 2 7 2 5" xfId="4352"/>
    <cellStyle name="20% - Accent3 2 7 2 6" xfId="24571"/>
    <cellStyle name="20% - Accent3 2 7 2 7" xfId="36490"/>
    <cellStyle name="20% - Accent3 2 7 3" xfId="7725"/>
    <cellStyle name="20% - Accent3 2 7 3 2" xfId="10722"/>
    <cellStyle name="20% - Accent3 2 7 3 2 2" xfId="21466"/>
    <cellStyle name="20% - Accent3 2 7 3 2 2 2" xfId="33082"/>
    <cellStyle name="20% - Accent3 2 7 3 2 2 3" xfId="48938"/>
    <cellStyle name="20% - Accent3 2 7 3 2 3" xfId="27274"/>
    <cellStyle name="20% - Accent3 2 7 3 2 4" xfId="40872"/>
    <cellStyle name="20% - Accent3 2 7 3 3" xfId="19348"/>
    <cellStyle name="20% - Accent3 2 7 3 3 2" xfId="30964"/>
    <cellStyle name="20% - Accent3 2 7 3 3 3" xfId="46820"/>
    <cellStyle name="20% - Accent3 2 7 3 4" xfId="25156"/>
    <cellStyle name="20% - Accent3 2 7 3 5" xfId="38345"/>
    <cellStyle name="20% - Accent3 2 7 4" xfId="16827"/>
    <cellStyle name="20% - Accent3 2 7 4 2" xfId="22635"/>
    <cellStyle name="20% - Accent3 2 7 4 2 2" xfId="34251"/>
    <cellStyle name="20% - Accent3 2 7 4 2 3" xfId="50107"/>
    <cellStyle name="20% - Accent3 2 7 4 3" xfId="28443"/>
    <cellStyle name="20% - Accent3 2 7 4 4" xfId="44299"/>
    <cellStyle name="20% - Accent3 2 7 5" xfId="9490"/>
    <cellStyle name="20% - Accent3 2 7 5 2" xfId="20516"/>
    <cellStyle name="20% - Accent3 2 7 5 2 2" xfId="32132"/>
    <cellStyle name="20% - Accent3 2 7 5 2 3" xfId="47988"/>
    <cellStyle name="20% - Accent3 2 7 5 3" xfId="26324"/>
    <cellStyle name="20% - Accent3 2 7 5 4" xfId="39792"/>
    <cellStyle name="20% - Accent3 2 7 6" xfId="18179"/>
    <cellStyle name="20% - Accent3 2 7 6 2" xfId="29795"/>
    <cellStyle name="20% - Accent3 2 7 6 3" xfId="45651"/>
    <cellStyle name="20% - Accent3 2 7 7" xfId="3588"/>
    <cellStyle name="20% - Accent3 2 7 8" xfId="23987"/>
    <cellStyle name="20% - Accent3 2 7 9" xfId="35825"/>
    <cellStyle name="20% - Accent3 2 8" xfId="1309"/>
    <cellStyle name="20% - Accent3 2 8 2" xfId="7907"/>
    <cellStyle name="20% - Accent3 2 8 2 2" xfId="10920"/>
    <cellStyle name="20% - Accent3 2 8 2 2 2" xfId="21648"/>
    <cellStyle name="20% - Accent3 2 8 2 2 2 2" xfId="33264"/>
    <cellStyle name="20% - Accent3 2 8 2 2 2 3" xfId="49120"/>
    <cellStyle name="20% - Accent3 2 8 2 2 3" xfId="27456"/>
    <cellStyle name="20% - Accent3 2 8 2 2 4" xfId="41062"/>
    <cellStyle name="20% - Accent3 2 8 2 3" xfId="19530"/>
    <cellStyle name="20% - Accent3 2 8 2 3 2" xfId="31146"/>
    <cellStyle name="20% - Accent3 2 8 2 3 3" xfId="47002"/>
    <cellStyle name="20% - Accent3 2 8 2 4" xfId="25338"/>
    <cellStyle name="20% - Accent3 2 8 2 5" xfId="38527"/>
    <cellStyle name="20% - Accent3 2 8 3" xfId="17009"/>
    <cellStyle name="20% - Accent3 2 8 3 2" xfId="22817"/>
    <cellStyle name="20% - Accent3 2 8 3 2 2" xfId="34433"/>
    <cellStyle name="20% - Accent3 2 8 3 2 3" xfId="50289"/>
    <cellStyle name="20% - Accent3 2 8 3 3" xfId="28625"/>
    <cellStyle name="20% - Accent3 2 8 3 4" xfId="44481"/>
    <cellStyle name="20% - Accent3 2 8 4" xfId="9672"/>
    <cellStyle name="20% - Accent3 2 8 4 2" xfId="20698"/>
    <cellStyle name="20% - Accent3 2 8 4 2 2" xfId="32314"/>
    <cellStyle name="20% - Accent3 2 8 4 2 3" xfId="48170"/>
    <cellStyle name="20% - Accent3 2 8 4 3" xfId="26506"/>
    <cellStyle name="20% - Accent3 2 8 4 4" xfId="39974"/>
    <cellStyle name="20% - Accent3 2 8 5" xfId="18361"/>
    <cellStyle name="20% - Accent3 2 8 5 2" xfId="29977"/>
    <cellStyle name="20% - Accent3 2 8 5 3" xfId="45833"/>
    <cellStyle name="20% - Accent3 2 8 6" xfId="3836"/>
    <cellStyle name="20% - Accent3 2 8 7" xfId="24169"/>
    <cellStyle name="20% - Accent3 2 8 8" xfId="36034"/>
    <cellStyle name="20% - Accent3 2 9" xfId="1495"/>
    <cellStyle name="20% - Accent3 2 9 2" xfId="8089"/>
    <cellStyle name="20% - Accent3 2 9 2 2" xfId="11104"/>
    <cellStyle name="20% - Accent3 2 9 2 2 2" xfId="21830"/>
    <cellStyle name="20% - Accent3 2 9 2 2 2 2" xfId="33446"/>
    <cellStyle name="20% - Accent3 2 9 2 2 2 3" xfId="49302"/>
    <cellStyle name="20% - Accent3 2 9 2 2 3" xfId="27638"/>
    <cellStyle name="20% - Accent3 2 9 2 2 4" xfId="41245"/>
    <cellStyle name="20% - Accent3 2 9 2 3" xfId="19712"/>
    <cellStyle name="20% - Accent3 2 9 2 3 2" xfId="31328"/>
    <cellStyle name="20% - Accent3 2 9 2 3 3" xfId="47184"/>
    <cellStyle name="20% - Accent3 2 9 2 4" xfId="25520"/>
    <cellStyle name="20% - Accent3 2 9 2 5" xfId="38709"/>
    <cellStyle name="20% - Accent3 2 9 3" xfId="17191"/>
    <cellStyle name="20% - Accent3 2 9 3 2" xfId="22999"/>
    <cellStyle name="20% - Accent3 2 9 3 2 2" xfId="34615"/>
    <cellStyle name="20% - Accent3 2 9 3 2 3" xfId="50471"/>
    <cellStyle name="20% - Accent3 2 9 3 3" xfId="28807"/>
    <cellStyle name="20% - Accent3 2 9 3 4" xfId="44663"/>
    <cellStyle name="20% - Accent3 2 9 4" xfId="9270"/>
    <cellStyle name="20% - Accent3 2 9 4 2" xfId="20296"/>
    <cellStyle name="20% - Accent3 2 9 4 2 2" xfId="31912"/>
    <cellStyle name="20% - Accent3 2 9 4 2 3" xfId="47768"/>
    <cellStyle name="20% - Accent3 2 9 4 3" xfId="26104"/>
    <cellStyle name="20% - Accent3 2 9 4 4" xfId="39572"/>
    <cellStyle name="20% - Accent3 2 9 5" xfId="18543"/>
    <cellStyle name="20% - Accent3 2 9 5 2" xfId="30159"/>
    <cellStyle name="20% - Accent3 2 9 5 3" xfId="46015"/>
    <cellStyle name="20% - Accent3 2 9 6" xfId="4022"/>
    <cellStyle name="20% - Accent3 2 9 7" xfId="24351"/>
    <cellStyle name="20% - Accent3 2 9 8" xfId="36219"/>
    <cellStyle name="20% - Accent3 3" xfId="200"/>
    <cellStyle name="20% - Accent4 2" xfId="201"/>
    <cellStyle name="20% - Accent4 2 10" xfId="729"/>
    <cellStyle name="20% - Accent4 2 10 2" xfId="7424"/>
    <cellStyle name="20% - Accent4 2 10 2 2" xfId="16608"/>
    <cellStyle name="20% - Accent4 2 10 2 2 2" xfId="22416"/>
    <cellStyle name="20% - Accent4 2 10 2 2 2 2" xfId="34032"/>
    <cellStyle name="20% - Accent4 2 10 2 2 2 3" xfId="49888"/>
    <cellStyle name="20% - Accent4 2 10 2 2 3" xfId="28224"/>
    <cellStyle name="20% - Accent4 2 10 2 2 4" xfId="44080"/>
    <cellStyle name="20% - Accent4 2 10 2 3" xfId="19129"/>
    <cellStyle name="20% - Accent4 2 10 2 3 2" xfId="30745"/>
    <cellStyle name="20% - Accent4 2 10 2 3 3" xfId="46601"/>
    <cellStyle name="20% - Accent4 2 10 2 4" xfId="24937"/>
    <cellStyle name="20% - Accent4 2 10 2 5" xfId="38092"/>
    <cellStyle name="20% - Accent4 2 10 3" xfId="10484"/>
    <cellStyle name="20% - Accent4 2 10 3 2" xfId="21247"/>
    <cellStyle name="20% - Accent4 2 10 3 2 2" xfId="32863"/>
    <cellStyle name="20% - Accent4 2 10 3 2 3" xfId="48719"/>
    <cellStyle name="20% - Accent4 2 10 3 3" xfId="27055"/>
    <cellStyle name="20% - Accent4 2 10 3 4" xfId="40644"/>
    <cellStyle name="20% - Accent4 2 10 4" xfId="17960"/>
    <cellStyle name="20% - Accent4 2 10 4 2" xfId="29576"/>
    <cellStyle name="20% - Accent4 2 10 4 3" xfId="45432"/>
    <cellStyle name="20% - Accent4 2 10 5" xfId="3265"/>
    <cellStyle name="20% - Accent4 2 10 6" xfId="23768"/>
    <cellStyle name="20% - Accent4 2 10 7" xfId="35560"/>
    <cellStyle name="20% - Accent4 2 11" xfId="2877"/>
    <cellStyle name="20% - Accent4 2 11 2" xfId="10120"/>
    <cellStyle name="20% - Accent4 2 11 2 2" xfId="21064"/>
    <cellStyle name="20% - Accent4 2 11 2 2 2" xfId="32680"/>
    <cellStyle name="20% - Accent4 2 11 2 2 3" xfId="48536"/>
    <cellStyle name="20% - Accent4 2 11 2 3" xfId="26872"/>
    <cellStyle name="20% - Accent4 2 11 2 4" xfId="40380"/>
    <cellStyle name="20% - Accent4 2 11 3" xfId="17777"/>
    <cellStyle name="20% - Accent4 2 11 3 2" xfId="29393"/>
    <cellStyle name="20% - Accent4 2 11 3 3" xfId="45249"/>
    <cellStyle name="20% - Accent4 2 11 4" xfId="23585"/>
    <cellStyle name="20% - Accent4 2 11 5" xfId="35282"/>
    <cellStyle name="20% - Accent4 2 12" xfId="7232"/>
    <cellStyle name="20% - Accent4 2 12 2" xfId="9860"/>
    <cellStyle name="20% - Accent4 2 12 2 2" xfId="20881"/>
    <cellStyle name="20% - Accent4 2 12 2 2 2" xfId="32497"/>
    <cellStyle name="20% - Accent4 2 12 2 2 3" xfId="48353"/>
    <cellStyle name="20% - Accent4 2 12 2 3" xfId="26689"/>
    <cellStyle name="20% - Accent4 2 12 2 4" xfId="40160"/>
    <cellStyle name="20% - Accent4 2 12 3" xfId="18946"/>
    <cellStyle name="20% - Accent4 2 12 3 2" xfId="30562"/>
    <cellStyle name="20% - Accent4 2 12 3 3" xfId="46418"/>
    <cellStyle name="20% - Accent4 2 12 4" xfId="24754"/>
    <cellStyle name="20% - Accent4 2 12 5" xfId="37904"/>
    <cellStyle name="20% - Accent4 2 13" xfId="16425"/>
    <cellStyle name="20% - Accent4 2 13 2" xfId="22233"/>
    <cellStyle name="20% - Accent4 2 13 2 2" xfId="33849"/>
    <cellStyle name="20% - Accent4 2 13 2 3" xfId="49705"/>
    <cellStyle name="20% - Accent4 2 13 3" xfId="28041"/>
    <cellStyle name="20% - Accent4 2 13 4" xfId="43897"/>
    <cellStyle name="20% - Accent4 2 14" xfId="9089"/>
    <cellStyle name="20% - Accent4 2 14 2" xfId="20115"/>
    <cellStyle name="20% - Accent4 2 14 2 2" xfId="31731"/>
    <cellStyle name="20% - Accent4 2 14 2 3" xfId="47587"/>
    <cellStyle name="20% - Accent4 2 14 3" xfId="25923"/>
    <cellStyle name="20% - Accent4 2 14 4" xfId="39391"/>
    <cellStyle name="20% - Accent4 2 15" xfId="17594"/>
    <cellStyle name="20% - Accent4 2 15 2" xfId="29210"/>
    <cellStyle name="20% - Accent4 2 15 3" xfId="45066"/>
    <cellStyle name="20% - Accent4 2 16" xfId="2549"/>
    <cellStyle name="20% - Accent4 2 17" xfId="23402"/>
    <cellStyle name="20% - Accent4 2 18" xfId="35026"/>
    <cellStyle name="20% - Accent4 2 2" xfId="459"/>
    <cellStyle name="20% - Accent4 2 2 10" xfId="3039"/>
    <cellStyle name="20% - Accent4 2 2 10 2" xfId="10269"/>
    <cellStyle name="20% - Accent4 2 2 10 2 2" xfId="21082"/>
    <cellStyle name="20% - Accent4 2 2 10 2 2 2" xfId="32698"/>
    <cellStyle name="20% - Accent4 2 2 10 2 2 3" xfId="48554"/>
    <cellStyle name="20% - Accent4 2 2 10 2 3" xfId="26890"/>
    <cellStyle name="20% - Accent4 2 2 10 2 4" xfId="40454"/>
    <cellStyle name="20% - Accent4 2 2 10 3" xfId="17795"/>
    <cellStyle name="20% - Accent4 2 2 10 3 2" xfId="29411"/>
    <cellStyle name="20% - Accent4 2 2 10 3 3" xfId="45267"/>
    <cellStyle name="20% - Accent4 2 2 10 4" xfId="23603"/>
    <cellStyle name="20% - Accent4 2 2 10 5" xfId="35365"/>
    <cellStyle name="20% - Accent4 2 2 11" xfId="7250"/>
    <cellStyle name="20% - Accent4 2 2 11 2" xfId="9909"/>
    <cellStyle name="20% - Accent4 2 2 11 2 2" xfId="20899"/>
    <cellStyle name="20% - Accent4 2 2 11 2 2 2" xfId="32515"/>
    <cellStyle name="20% - Accent4 2 2 11 2 2 3" xfId="48371"/>
    <cellStyle name="20% - Accent4 2 2 11 2 3" xfId="26707"/>
    <cellStyle name="20% - Accent4 2 2 11 2 4" xfId="40197"/>
    <cellStyle name="20% - Accent4 2 2 11 3" xfId="18964"/>
    <cellStyle name="20% - Accent4 2 2 11 3 2" xfId="30580"/>
    <cellStyle name="20% - Accent4 2 2 11 3 3" xfId="46436"/>
    <cellStyle name="20% - Accent4 2 2 11 4" xfId="24772"/>
    <cellStyle name="20% - Accent4 2 2 11 5" xfId="37922"/>
    <cellStyle name="20% - Accent4 2 2 12" xfId="16443"/>
    <cellStyle name="20% - Accent4 2 2 12 2" xfId="22251"/>
    <cellStyle name="20% - Accent4 2 2 12 2 2" xfId="33867"/>
    <cellStyle name="20% - Accent4 2 2 12 2 3" xfId="49723"/>
    <cellStyle name="20% - Accent4 2 2 12 3" xfId="28059"/>
    <cellStyle name="20% - Accent4 2 2 12 4" xfId="43915"/>
    <cellStyle name="20% - Accent4 2 2 13" xfId="9107"/>
    <cellStyle name="20% - Accent4 2 2 13 2" xfId="20133"/>
    <cellStyle name="20% - Accent4 2 2 13 2 2" xfId="31749"/>
    <cellStyle name="20% - Accent4 2 2 13 2 3" xfId="47605"/>
    <cellStyle name="20% - Accent4 2 2 13 3" xfId="25941"/>
    <cellStyle name="20% - Accent4 2 2 13 4" xfId="39409"/>
    <cellStyle name="20% - Accent4 2 2 14" xfId="17612"/>
    <cellStyle name="20% - Accent4 2 2 14 2" xfId="29228"/>
    <cellStyle name="20% - Accent4 2 2 14 3" xfId="45084"/>
    <cellStyle name="20% - Accent4 2 2 15" xfId="2572"/>
    <cellStyle name="20% - Accent4 2 2 16" xfId="23420"/>
    <cellStyle name="20% - Accent4 2 2 17" xfId="35049"/>
    <cellStyle name="20% - Accent4 2 2 2" xfId="600"/>
    <cellStyle name="20% - Accent4 2 2 2 10" xfId="9144"/>
    <cellStyle name="20% - Accent4 2 2 2 10 2" xfId="20170"/>
    <cellStyle name="20% - Accent4 2 2 2 10 2 2" xfId="31786"/>
    <cellStyle name="20% - Accent4 2 2 2 10 2 3" xfId="47642"/>
    <cellStyle name="20% - Accent4 2 2 2 10 3" xfId="25978"/>
    <cellStyle name="20% - Accent4 2 2 2 10 4" xfId="39446"/>
    <cellStyle name="20% - Accent4 2 2 2 11" xfId="17686"/>
    <cellStyle name="20% - Accent4 2 2 2 11 2" xfId="29302"/>
    <cellStyle name="20% - Accent4 2 2 2 11 3" xfId="45158"/>
    <cellStyle name="20% - Accent4 2 2 2 12" xfId="2684"/>
    <cellStyle name="20% - Accent4 2 2 2 13" xfId="23494"/>
    <cellStyle name="20% - Accent4 2 2 2 14" xfId="35141"/>
    <cellStyle name="20% - Accent4 2 2 2 2" xfId="929"/>
    <cellStyle name="20% - Accent4 2 2 2 2 2" xfId="1658"/>
    <cellStyle name="20% - Accent4 2 2 2 2 2 2" xfId="8223"/>
    <cellStyle name="20% - Accent4 2 2 2 2 2 2 2" xfId="17321"/>
    <cellStyle name="20% - Accent4 2 2 2 2 2 2 2 2" xfId="23129"/>
    <cellStyle name="20% - Accent4 2 2 2 2 2 2 2 2 2" xfId="34745"/>
    <cellStyle name="20% - Accent4 2 2 2 2 2 2 2 2 3" xfId="50601"/>
    <cellStyle name="20% - Accent4 2 2 2 2 2 2 2 3" xfId="28937"/>
    <cellStyle name="20% - Accent4 2 2 2 2 2 2 2 4" xfId="44793"/>
    <cellStyle name="20% - Accent4 2 2 2 2 2 2 3" xfId="19842"/>
    <cellStyle name="20% - Accent4 2 2 2 2 2 2 3 2" xfId="31458"/>
    <cellStyle name="20% - Accent4 2 2 2 2 2 2 3 3" xfId="47314"/>
    <cellStyle name="20% - Accent4 2 2 2 2 2 2 4" xfId="25650"/>
    <cellStyle name="20% - Accent4 2 2 2 2 2 2 5" xfId="38842"/>
    <cellStyle name="20% - Accent4 2 2 2 2 2 3" xfId="11245"/>
    <cellStyle name="20% - Accent4 2 2 2 2 2 3 2" xfId="21960"/>
    <cellStyle name="20% - Accent4 2 2 2 2 2 3 2 2" xfId="33576"/>
    <cellStyle name="20% - Accent4 2 2 2 2 2 3 2 3" xfId="49432"/>
    <cellStyle name="20% - Accent4 2 2 2 2 2 3 3" xfId="27768"/>
    <cellStyle name="20% - Accent4 2 2 2 2 2 3 4" xfId="41381"/>
    <cellStyle name="20% - Accent4 2 2 2 2 2 4" xfId="18673"/>
    <cellStyle name="20% - Accent4 2 2 2 2 2 4 2" xfId="30289"/>
    <cellStyle name="20% - Accent4 2 2 2 2 2 4 3" xfId="46145"/>
    <cellStyle name="20% - Accent4 2 2 2 2 2 5" xfId="4185"/>
    <cellStyle name="20% - Accent4 2 2 2 2 2 6" xfId="24481"/>
    <cellStyle name="20% - Accent4 2 2 2 2 2 7" xfId="36367"/>
    <cellStyle name="20% - Accent4 2 2 2 2 3" xfId="7624"/>
    <cellStyle name="20% - Accent4 2 2 2 2 3 2" xfId="10613"/>
    <cellStyle name="20% - Accent4 2 2 2 2 3 2 2" xfId="21376"/>
    <cellStyle name="20% - Accent4 2 2 2 2 3 2 2 2" xfId="32992"/>
    <cellStyle name="20% - Accent4 2 2 2 2 3 2 2 3" xfId="48848"/>
    <cellStyle name="20% - Accent4 2 2 2 2 3 2 3" xfId="27184"/>
    <cellStyle name="20% - Accent4 2 2 2 2 3 2 4" xfId="40773"/>
    <cellStyle name="20% - Accent4 2 2 2 2 3 3" xfId="19258"/>
    <cellStyle name="20% - Accent4 2 2 2 2 3 3 2" xfId="30874"/>
    <cellStyle name="20% - Accent4 2 2 2 2 3 3 3" xfId="46730"/>
    <cellStyle name="20% - Accent4 2 2 2 2 3 4" xfId="25066"/>
    <cellStyle name="20% - Accent4 2 2 2 2 3 5" xfId="38250"/>
    <cellStyle name="20% - Accent4 2 2 2 2 4" xfId="16737"/>
    <cellStyle name="20% - Accent4 2 2 2 2 4 2" xfId="22545"/>
    <cellStyle name="20% - Accent4 2 2 2 2 4 2 2" xfId="34161"/>
    <cellStyle name="20% - Accent4 2 2 2 2 4 2 3" xfId="50017"/>
    <cellStyle name="20% - Accent4 2 2 2 2 4 3" xfId="28353"/>
    <cellStyle name="20% - Accent4 2 2 2 2 4 4" xfId="44209"/>
    <cellStyle name="20% - Accent4 2 2 2 2 5" xfId="9400"/>
    <cellStyle name="20% - Accent4 2 2 2 2 5 2" xfId="20426"/>
    <cellStyle name="20% - Accent4 2 2 2 2 5 2 2" xfId="32042"/>
    <cellStyle name="20% - Accent4 2 2 2 2 5 2 3" xfId="47898"/>
    <cellStyle name="20% - Accent4 2 2 2 2 5 3" xfId="26234"/>
    <cellStyle name="20% - Accent4 2 2 2 2 5 4" xfId="39702"/>
    <cellStyle name="20% - Accent4 2 2 2 2 6" xfId="18089"/>
    <cellStyle name="20% - Accent4 2 2 2 2 6 2" xfId="29705"/>
    <cellStyle name="20% - Accent4 2 2 2 2 6 3" xfId="45561"/>
    <cellStyle name="20% - Accent4 2 2 2 2 7" xfId="3465"/>
    <cellStyle name="20% - Accent4 2 2 2 2 8" xfId="23897"/>
    <cellStyle name="20% - Accent4 2 2 2 2 9" xfId="35718"/>
    <cellStyle name="20% - Accent4 2 2 2 3" xfId="1151"/>
    <cellStyle name="20% - Accent4 2 2 2 3 2" xfId="1881"/>
    <cellStyle name="20% - Accent4 2 2 2 3 2 2" xfId="8425"/>
    <cellStyle name="20% - Accent4 2 2 2 3 2 2 2" xfId="17467"/>
    <cellStyle name="20% - Accent4 2 2 2 3 2 2 2 2" xfId="23275"/>
    <cellStyle name="20% - Accent4 2 2 2 3 2 2 2 2 2" xfId="34891"/>
    <cellStyle name="20% - Accent4 2 2 2 3 2 2 2 2 3" xfId="50747"/>
    <cellStyle name="20% - Accent4 2 2 2 3 2 2 2 3" xfId="29083"/>
    <cellStyle name="20% - Accent4 2 2 2 3 2 2 2 4" xfId="44939"/>
    <cellStyle name="20% - Accent4 2 2 2 3 2 2 3" xfId="19988"/>
    <cellStyle name="20% - Accent4 2 2 2 3 2 2 3 2" xfId="31604"/>
    <cellStyle name="20% - Accent4 2 2 2 3 2 2 3 3" xfId="47460"/>
    <cellStyle name="20% - Accent4 2 2 2 3 2 2 4" xfId="25796"/>
    <cellStyle name="20% - Accent4 2 2 2 3 2 2 5" xfId="39015"/>
    <cellStyle name="20% - Accent4 2 2 2 3 2 3" xfId="11398"/>
    <cellStyle name="20% - Accent4 2 2 2 3 2 3 2" xfId="22106"/>
    <cellStyle name="20% - Accent4 2 2 2 3 2 3 2 2" xfId="33722"/>
    <cellStyle name="20% - Accent4 2 2 2 3 2 3 2 3" xfId="49578"/>
    <cellStyle name="20% - Accent4 2 2 2 3 2 3 3" xfId="27914"/>
    <cellStyle name="20% - Accent4 2 2 2 3 2 3 4" xfId="41530"/>
    <cellStyle name="20% - Accent4 2 2 2 3 2 4" xfId="18819"/>
    <cellStyle name="20% - Accent4 2 2 2 3 2 4 2" xfId="30435"/>
    <cellStyle name="20% - Accent4 2 2 2 3 2 4 3" xfId="46291"/>
    <cellStyle name="20% - Accent4 2 2 2 3 2 5" xfId="4408"/>
    <cellStyle name="20% - Accent4 2 2 2 3 2 6" xfId="24627"/>
    <cellStyle name="20% - Accent4 2 2 2 3 2 7" xfId="36546"/>
    <cellStyle name="20% - Accent4 2 2 2 3 3" xfId="7781"/>
    <cellStyle name="20% - Accent4 2 2 2 3 3 2" xfId="10786"/>
    <cellStyle name="20% - Accent4 2 2 2 3 3 2 2" xfId="21522"/>
    <cellStyle name="20% - Accent4 2 2 2 3 3 2 2 2" xfId="33138"/>
    <cellStyle name="20% - Accent4 2 2 2 3 3 2 2 3" xfId="48994"/>
    <cellStyle name="20% - Accent4 2 2 2 3 3 2 3" xfId="27330"/>
    <cellStyle name="20% - Accent4 2 2 2 3 3 2 4" xfId="40930"/>
    <cellStyle name="20% - Accent4 2 2 2 3 3 3" xfId="19404"/>
    <cellStyle name="20% - Accent4 2 2 2 3 3 3 2" xfId="31020"/>
    <cellStyle name="20% - Accent4 2 2 2 3 3 3 3" xfId="46876"/>
    <cellStyle name="20% - Accent4 2 2 2 3 3 4" xfId="25212"/>
    <cellStyle name="20% - Accent4 2 2 2 3 3 5" xfId="38401"/>
    <cellStyle name="20% - Accent4 2 2 2 3 4" xfId="16883"/>
    <cellStyle name="20% - Accent4 2 2 2 3 4 2" xfId="22691"/>
    <cellStyle name="20% - Accent4 2 2 2 3 4 2 2" xfId="34307"/>
    <cellStyle name="20% - Accent4 2 2 2 3 4 2 3" xfId="50163"/>
    <cellStyle name="20% - Accent4 2 2 2 3 4 3" xfId="28499"/>
    <cellStyle name="20% - Accent4 2 2 2 3 4 4" xfId="44355"/>
    <cellStyle name="20% - Accent4 2 2 2 3 5" xfId="9546"/>
    <cellStyle name="20% - Accent4 2 2 2 3 5 2" xfId="20572"/>
    <cellStyle name="20% - Accent4 2 2 2 3 5 2 2" xfId="32188"/>
    <cellStyle name="20% - Accent4 2 2 2 3 5 2 3" xfId="48044"/>
    <cellStyle name="20% - Accent4 2 2 2 3 5 3" xfId="26380"/>
    <cellStyle name="20% - Accent4 2 2 2 3 5 4" xfId="39848"/>
    <cellStyle name="20% - Accent4 2 2 2 3 6" xfId="18235"/>
    <cellStyle name="20% - Accent4 2 2 2 3 6 2" xfId="29851"/>
    <cellStyle name="20% - Accent4 2 2 2 3 6 3" xfId="45707"/>
    <cellStyle name="20% - Accent4 2 2 2 3 7" xfId="3678"/>
    <cellStyle name="20% - Accent4 2 2 2 3 8" xfId="24043"/>
    <cellStyle name="20% - Accent4 2 2 2 3 9" xfId="35896"/>
    <cellStyle name="20% - Accent4 2 2 2 4" xfId="1365"/>
    <cellStyle name="20% - Accent4 2 2 2 4 2" xfId="7963"/>
    <cellStyle name="20% - Accent4 2 2 2 4 2 2" xfId="10976"/>
    <cellStyle name="20% - Accent4 2 2 2 4 2 2 2" xfId="21704"/>
    <cellStyle name="20% - Accent4 2 2 2 4 2 2 2 2" xfId="33320"/>
    <cellStyle name="20% - Accent4 2 2 2 4 2 2 2 3" xfId="49176"/>
    <cellStyle name="20% - Accent4 2 2 2 4 2 2 3" xfId="27512"/>
    <cellStyle name="20% - Accent4 2 2 2 4 2 2 4" xfId="41118"/>
    <cellStyle name="20% - Accent4 2 2 2 4 2 3" xfId="19586"/>
    <cellStyle name="20% - Accent4 2 2 2 4 2 3 2" xfId="31202"/>
    <cellStyle name="20% - Accent4 2 2 2 4 2 3 3" xfId="47058"/>
    <cellStyle name="20% - Accent4 2 2 2 4 2 4" xfId="25394"/>
    <cellStyle name="20% - Accent4 2 2 2 4 2 5" xfId="38583"/>
    <cellStyle name="20% - Accent4 2 2 2 4 3" xfId="17065"/>
    <cellStyle name="20% - Accent4 2 2 2 4 3 2" xfId="22873"/>
    <cellStyle name="20% - Accent4 2 2 2 4 3 2 2" xfId="34489"/>
    <cellStyle name="20% - Accent4 2 2 2 4 3 2 3" xfId="50345"/>
    <cellStyle name="20% - Accent4 2 2 2 4 3 3" xfId="28681"/>
    <cellStyle name="20% - Accent4 2 2 2 4 3 4" xfId="44537"/>
    <cellStyle name="20% - Accent4 2 2 2 4 4" xfId="9728"/>
    <cellStyle name="20% - Accent4 2 2 2 4 4 2" xfId="20754"/>
    <cellStyle name="20% - Accent4 2 2 2 4 4 2 2" xfId="32370"/>
    <cellStyle name="20% - Accent4 2 2 2 4 4 2 3" xfId="48226"/>
    <cellStyle name="20% - Accent4 2 2 2 4 4 3" xfId="26562"/>
    <cellStyle name="20% - Accent4 2 2 2 4 4 4" xfId="40030"/>
    <cellStyle name="20% - Accent4 2 2 2 4 5" xfId="18417"/>
    <cellStyle name="20% - Accent4 2 2 2 4 5 2" xfId="30033"/>
    <cellStyle name="20% - Accent4 2 2 2 4 5 3" xfId="45889"/>
    <cellStyle name="20% - Accent4 2 2 2 4 6" xfId="3892"/>
    <cellStyle name="20% - Accent4 2 2 2 4 7" xfId="24225"/>
    <cellStyle name="20% - Accent4 2 2 2 4 8" xfId="36090"/>
    <cellStyle name="20% - Accent4 2 2 2 5" xfId="1580"/>
    <cellStyle name="20% - Accent4 2 2 2 5 2" xfId="8145"/>
    <cellStyle name="20% - Accent4 2 2 2 5 2 2" xfId="11171"/>
    <cellStyle name="20% - Accent4 2 2 2 5 2 2 2" xfId="21886"/>
    <cellStyle name="20% - Accent4 2 2 2 5 2 2 2 2" xfId="33502"/>
    <cellStyle name="20% - Accent4 2 2 2 5 2 2 2 3" xfId="49358"/>
    <cellStyle name="20% - Accent4 2 2 2 5 2 2 3" xfId="27694"/>
    <cellStyle name="20% - Accent4 2 2 2 5 2 2 4" xfId="41307"/>
    <cellStyle name="20% - Accent4 2 2 2 5 2 3" xfId="19768"/>
    <cellStyle name="20% - Accent4 2 2 2 5 2 3 2" xfId="31384"/>
    <cellStyle name="20% - Accent4 2 2 2 5 2 3 3" xfId="47240"/>
    <cellStyle name="20% - Accent4 2 2 2 5 2 4" xfId="25576"/>
    <cellStyle name="20% - Accent4 2 2 2 5 2 5" xfId="38765"/>
    <cellStyle name="20% - Accent4 2 2 2 5 3" xfId="17247"/>
    <cellStyle name="20% - Accent4 2 2 2 5 3 2" xfId="23055"/>
    <cellStyle name="20% - Accent4 2 2 2 5 3 2 2" xfId="34671"/>
    <cellStyle name="20% - Accent4 2 2 2 5 3 2 3" xfId="50527"/>
    <cellStyle name="20% - Accent4 2 2 2 5 3 3" xfId="28863"/>
    <cellStyle name="20% - Accent4 2 2 2 5 3 4" xfId="44719"/>
    <cellStyle name="20% - Accent4 2 2 2 5 4" xfId="9326"/>
    <cellStyle name="20% - Accent4 2 2 2 5 4 2" xfId="20352"/>
    <cellStyle name="20% - Accent4 2 2 2 5 4 2 2" xfId="31968"/>
    <cellStyle name="20% - Accent4 2 2 2 5 4 2 3" xfId="47824"/>
    <cellStyle name="20% - Accent4 2 2 2 5 4 3" xfId="26160"/>
    <cellStyle name="20% - Accent4 2 2 2 5 4 4" xfId="39628"/>
    <cellStyle name="20% - Accent4 2 2 2 5 5" xfId="18599"/>
    <cellStyle name="20% - Accent4 2 2 2 5 5 2" xfId="30215"/>
    <cellStyle name="20% - Accent4 2 2 2 5 5 3" xfId="46071"/>
    <cellStyle name="20% - Accent4 2 2 2 5 6" xfId="4107"/>
    <cellStyle name="20% - Accent4 2 2 2 5 7" xfId="24407"/>
    <cellStyle name="20% - Accent4 2 2 2 5 8" xfId="36290"/>
    <cellStyle name="20% - Accent4 2 2 2 6" xfId="854"/>
    <cellStyle name="20% - Accent4 2 2 2 6 2" xfId="7549"/>
    <cellStyle name="20% - Accent4 2 2 2 6 2 2" xfId="16663"/>
    <cellStyle name="20% - Accent4 2 2 2 6 2 2 2" xfId="22471"/>
    <cellStyle name="20% - Accent4 2 2 2 6 2 2 2 2" xfId="34087"/>
    <cellStyle name="20% - Accent4 2 2 2 6 2 2 2 3" xfId="49943"/>
    <cellStyle name="20% - Accent4 2 2 2 6 2 2 3" xfId="28279"/>
    <cellStyle name="20% - Accent4 2 2 2 6 2 2 4" xfId="44135"/>
    <cellStyle name="20% - Accent4 2 2 2 6 2 3" xfId="19184"/>
    <cellStyle name="20% - Accent4 2 2 2 6 2 3 2" xfId="30800"/>
    <cellStyle name="20% - Accent4 2 2 2 6 2 3 3" xfId="46656"/>
    <cellStyle name="20% - Accent4 2 2 2 6 2 4" xfId="24992"/>
    <cellStyle name="20% - Accent4 2 2 2 6 2 5" xfId="38175"/>
    <cellStyle name="20% - Accent4 2 2 2 6 3" xfId="10539"/>
    <cellStyle name="20% - Accent4 2 2 2 6 3 2" xfId="21302"/>
    <cellStyle name="20% - Accent4 2 2 2 6 3 2 2" xfId="32918"/>
    <cellStyle name="20% - Accent4 2 2 2 6 3 2 3" xfId="48774"/>
    <cellStyle name="20% - Accent4 2 2 2 6 3 3" xfId="27110"/>
    <cellStyle name="20% - Accent4 2 2 2 6 3 4" xfId="40699"/>
    <cellStyle name="20% - Accent4 2 2 2 6 4" xfId="18015"/>
    <cellStyle name="20% - Accent4 2 2 2 6 4 2" xfId="29631"/>
    <cellStyle name="20% - Accent4 2 2 2 6 4 3" xfId="45487"/>
    <cellStyle name="20% - Accent4 2 2 2 6 5" xfId="3390"/>
    <cellStyle name="20% - Accent4 2 2 2 6 6" xfId="23823"/>
    <cellStyle name="20% - Accent4 2 2 2 6 7" xfId="35643"/>
    <cellStyle name="20% - Accent4 2 2 2 7" xfId="3150"/>
    <cellStyle name="20% - Accent4 2 2 2 7 2" xfId="10379"/>
    <cellStyle name="20% - Accent4 2 2 2 7 2 2" xfId="21156"/>
    <cellStyle name="20% - Accent4 2 2 2 7 2 2 2" xfId="32772"/>
    <cellStyle name="20% - Accent4 2 2 2 7 2 2 3" xfId="48628"/>
    <cellStyle name="20% - Accent4 2 2 2 7 2 3" xfId="26964"/>
    <cellStyle name="20% - Accent4 2 2 2 7 2 4" xfId="40546"/>
    <cellStyle name="20% - Accent4 2 2 2 7 3" xfId="17869"/>
    <cellStyle name="20% - Accent4 2 2 2 7 3 2" xfId="29485"/>
    <cellStyle name="20% - Accent4 2 2 2 7 3 3" xfId="45341"/>
    <cellStyle name="20% - Accent4 2 2 2 7 4" xfId="23677"/>
    <cellStyle name="20% - Accent4 2 2 2 7 5" xfId="35457"/>
    <cellStyle name="20% - Accent4 2 2 2 8" xfId="7324"/>
    <cellStyle name="20% - Accent4 2 2 2 8 2" xfId="9994"/>
    <cellStyle name="20% - Accent4 2 2 2 8 2 2" xfId="20973"/>
    <cellStyle name="20% - Accent4 2 2 2 8 2 2 2" xfId="32589"/>
    <cellStyle name="20% - Accent4 2 2 2 8 2 2 3" xfId="48445"/>
    <cellStyle name="20% - Accent4 2 2 2 8 2 3" xfId="26781"/>
    <cellStyle name="20% - Accent4 2 2 2 8 2 4" xfId="40274"/>
    <cellStyle name="20% - Accent4 2 2 2 8 3" xfId="19038"/>
    <cellStyle name="20% - Accent4 2 2 2 8 3 2" xfId="30654"/>
    <cellStyle name="20% - Accent4 2 2 2 8 3 3" xfId="46510"/>
    <cellStyle name="20% - Accent4 2 2 2 8 4" xfId="24846"/>
    <cellStyle name="20% - Accent4 2 2 2 8 5" xfId="37996"/>
    <cellStyle name="20% - Accent4 2 2 2 9" xfId="16517"/>
    <cellStyle name="20% - Accent4 2 2 2 9 2" xfId="22325"/>
    <cellStyle name="20% - Accent4 2 2 2 9 2 2" xfId="33941"/>
    <cellStyle name="20% - Accent4 2 2 2 9 2 3" xfId="49797"/>
    <cellStyle name="20% - Accent4 2 2 2 9 3" xfId="28133"/>
    <cellStyle name="20% - Accent4 2 2 2 9 4" xfId="43989"/>
    <cellStyle name="20% - Accent4 2 2 3" xfId="658"/>
    <cellStyle name="20% - Accent4 2 2 3 10" xfId="17722"/>
    <cellStyle name="20% - Accent4 2 2 3 10 2" xfId="29338"/>
    <cellStyle name="20% - Accent4 2 2 3 10 3" xfId="45194"/>
    <cellStyle name="20% - Accent4 2 2 3 11" xfId="2742"/>
    <cellStyle name="20% - Accent4 2 2 3 12" xfId="23530"/>
    <cellStyle name="20% - Accent4 2 2 3 13" xfId="35189"/>
    <cellStyle name="20% - Accent4 2 2 3 2" xfId="1209"/>
    <cellStyle name="20% - Accent4 2 2 3 2 2" xfId="1917"/>
    <cellStyle name="20% - Accent4 2 2 3 2 2 2" xfId="8461"/>
    <cellStyle name="20% - Accent4 2 2 3 2 2 2 2" xfId="17503"/>
    <cellStyle name="20% - Accent4 2 2 3 2 2 2 2 2" xfId="23311"/>
    <cellStyle name="20% - Accent4 2 2 3 2 2 2 2 2 2" xfId="34927"/>
    <cellStyle name="20% - Accent4 2 2 3 2 2 2 2 2 3" xfId="50783"/>
    <cellStyle name="20% - Accent4 2 2 3 2 2 2 2 3" xfId="29119"/>
    <cellStyle name="20% - Accent4 2 2 3 2 2 2 2 4" xfId="44975"/>
    <cellStyle name="20% - Accent4 2 2 3 2 2 2 3" xfId="20024"/>
    <cellStyle name="20% - Accent4 2 2 3 2 2 2 3 2" xfId="31640"/>
    <cellStyle name="20% - Accent4 2 2 3 2 2 2 3 3" xfId="47496"/>
    <cellStyle name="20% - Accent4 2 2 3 2 2 2 4" xfId="25832"/>
    <cellStyle name="20% - Accent4 2 2 3 2 2 2 5" xfId="39051"/>
    <cellStyle name="20% - Accent4 2 2 3 2 2 3" xfId="11434"/>
    <cellStyle name="20% - Accent4 2 2 3 2 2 3 2" xfId="22142"/>
    <cellStyle name="20% - Accent4 2 2 3 2 2 3 2 2" xfId="33758"/>
    <cellStyle name="20% - Accent4 2 2 3 2 2 3 2 3" xfId="49614"/>
    <cellStyle name="20% - Accent4 2 2 3 2 2 3 3" xfId="27950"/>
    <cellStyle name="20% - Accent4 2 2 3 2 2 3 4" xfId="41566"/>
    <cellStyle name="20% - Accent4 2 2 3 2 2 4" xfId="18855"/>
    <cellStyle name="20% - Accent4 2 2 3 2 2 4 2" xfId="30471"/>
    <cellStyle name="20% - Accent4 2 2 3 2 2 4 3" xfId="46327"/>
    <cellStyle name="20% - Accent4 2 2 3 2 2 5" xfId="4444"/>
    <cellStyle name="20% - Accent4 2 2 3 2 2 6" xfId="24663"/>
    <cellStyle name="20% - Accent4 2 2 3 2 2 7" xfId="36582"/>
    <cellStyle name="20% - Accent4 2 2 3 2 3" xfId="7817"/>
    <cellStyle name="20% - Accent4 2 2 3 2 3 2" xfId="10828"/>
    <cellStyle name="20% - Accent4 2 2 3 2 3 2 2" xfId="21558"/>
    <cellStyle name="20% - Accent4 2 2 3 2 3 2 2 2" xfId="33174"/>
    <cellStyle name="20% - Accent4 2 2 3 2 3 2 2 3" xfId="49030"/>
    <cellStyle name="20% - Accent4 2 2 3 2 3 2 3" xfId="27366"/>
    <cellStyle name="20% - Accent4 2 2 3 2 3 2 4" xfId="40971"/>
    <cellStyle name="20% - Accent4 2 2 3 2 3 3" xfId="19440"/>
    <cellStyle name="20% - Accent4 2 2 3 2 3 3 2" xfId="31056"/>
    <cellStyle name="20% - Accent4 2 2 3 2 3 3 3" xfId="46912"/>
    <cellStyle name="20% - Accent4 2 2 3 2 3 4" xfId="25248"/>
    <cellStyle name="20% - Accent4 2 2 3 2 3 5" xfId="38437"/>
    <cellStyle name="20% - Accent4 2 2 3 2 4" xfId="16919"/>
    <cellStyle name="20% - Accent4 2 2 3 2 4 2" xfId="22727"/>
    <cellStyle name="20% - Accent4 2 2 3 2 4 2 2" xfId="34343"/>
    <cellStyle name="20% - Accent4 2 2 3 2 4 2 3" xfId="50199"/>
    <cellStyle name="20% - Accent4 2 2 3 2 4 3" xfId="28535"/>
    <cellStyle name="20% - Accent4 2 2 3 2 4 4" xfId="44391"/>
    <cellStyle name="20% - Accent4 2 2 3 2 5" xfId="9582"/>
    <cellStyle name="20% - Accent4 2 2 3 2 5 2" xfId="20608"/>
    <cellStyle name="20% - Accent4 2 2 3 2 5 2 2" xfId="32224"/>
    <cellStyle name="20% - Accent4 2 2 3 2 5 2 3" xfId="48080"/>
    <cellStyle name="20% - Accent4 2 2 3 2 5 3" xfId="26416"/>
    <cellStyle name="20% - Accent4 2 2 3 2 5 4" xfId="39884"/>
    <cellStyle name="20% - Accent4 2 2 3 2 6" xfId="18271"/>
    <cellStyle name="20% - Accent4 2 2 3 2 6 2" xfId="29887"/>
    <cellStyle name="20% - Accent4 2 2 3 2 6 3" xfId="45743"/>
    <cellStyle name="20% - Accent4 2 2 3 2 7" xfId="3736"/>
    <cellStyle name="20% - Accent4 2 2 3 2 8" xfId="24079"/>
    <cellStyle name="20% - Accent4 2 2 3 2 9" xfId="35944"/>
    <cellStyle name="20% - Accent4 2 2 3 3" xfId="1401"/>
    <cellStyle name="20% - Accent4 2 2 3 3 2" xfId="7999"/>
    <cellStyle name="20% - Accent4 2 2 3 3 2 2" xfId="11012"/>
    <cellStyle name="20% - Accent4 2 2 3 3 2 2 2" xfId="21740"/>
    <cellStyle name="20% - Accent4 2 2 3 3 2 2 2 2" xfId="33356"/>
    <cellStyle name="20% - Accent4 2 2 3 3 2 2 2 3" xfId="49212"/>
    <cellStyle name="20% - Accent4 2 2 3 3 2 2 3" xfId="27548"/>
    <cellStyle name="20% - Accent4 2 2 3 3 2 2 4" xfId="41154"/>
    <cellStyle name="20% - Accent4 2 2 3 3 2 3" xfId="19622"/>
    <cellStyle name="20% - Accent4 2 2 3 3 2 3 2" xfId="31238"/>
    <cellStyle name="20% - Accent4 2 2 3 3 2 3 3" xfId="47094"/>
    <cellStyle name="20% - Accent4 2 2 3 3 2 4" xfId="25430"/>
    <cellStyle name="20% - Accent4 2 2 3 3 2 5" xfId="38619"/>
    <cellStyle name="20% - Accent4 2 2 3 3 3" xfId="17101"/>
    <cellStyle name="20% - Accent4 2 2 3 3 3 2" xfId="22909"/>
    <cellStyle name="20% - Accent4 2 2 3 3 3 2 2" xfId="34525"/>
    <cellStyle name="20% - Accent4 2 2 3 3 3 2 3" xfId="50381"/>
    <cellStyle name="20% - Accent4 2 2 3 3 3 3" xfId="28717"/>
    <cellStyle name="20% - Accent4 2 2 3 3 3 4" xfId="44573"/>
    <cellStyle name="20% - Accent4 2 2 3 3 4" xfId="9764"/>
    <cellStyle name="20% - Accent4 2 2 3 3 4 2" xfId="20790"/>
    <cellStyle name="20% - Accent4 2 2 3 3 4 2 2" xfId="32406"/>
    <cellStyle name="20% - Accent4 2 2 3 3 4 2 3" xfId="48262"/>
    <cellStyle name="20% - Accent4 2 2 3 3 4 3" xfId="26598"/>
    <cellStyle name="20% - Accent4 2 2 3 3 4 4" xfId="40066"/>
    <cellStyle name="20% - Accent4 2 2 3 3 5" xfId="18453"/>
    <cellStyle name="20% - Accent4 2 2 3 3 5 2" xfId="30069"/>
    <cellStyle name="20% - Accent4 2 2 3 3 5 3" xfId="45925"/>
    <cellStyle name="20% - Accent4 2 2 3 3 6" xfId="3928"/>
    <cellStyle name="20% - Accent4 2 2 3 3 7" xfId="24261"/>
    <cellStyle name="20% - Accent4 2 2 3 3 8" xfId="36126"/>
    <cellStyle name="20% - Accent4 2 2 3 4" xfId="1710"/>
    <cellStyle name="20% - Accent4 2 2 3 4 2" xfId="8259"/>
    <cellStyle name="20% - Accent4 2 2 3 4 2 2" xfId="11286"/>
    <cellStyle name="20% - Accent4 2 2 3 4 2 2 2" xfId="21996"/>
    <cellStyle name="20% - Accent4 2 2 3 4 2 2 2 2" xfId="33612"/>
    <cellStyle name="20% - Accent4 2 2 3 4 2 2 2 3" xfId="49468"/>
    <cellStyle name="20% - Accent4 2 2 3 4 2 2 3" xfId="27804"/>
    <cellStyle name="20% - Accent4 2 2 3 4 2 2 4" xfId="41419"/>
    <cellStyle name="20% - Accent4 2 2 3 4 2 3" xfId="19878"/>
    <cellStyle name="20% - Accent4 2 2 3 4 2 3 2" xfId="31494"/>
    <cellStyle name="20% - Accent4 2 2 3 4 2 3 3" xfId="47350"/>
    <cellStyle name="20% - Accent4 2 2 3 4 2 4" xfId="25686"/>
    <cellStyle name="20% - Accent4 2 2 3 4 2 5" xfId="38878"/>
    <cellStyle name="20% - Accent4 2 2 3 4 3" xfId="17357"/>
    <cellStyle name="20% - Accent4 2 2 3 4 3 2" xfId="23165"/>
    <cellStyle name="20% - Accent4 2 2 3 4 3 2 2" xfId="34781"/>
    <cellStyle name="20% - Accent4 2 2 3 4 3 2 3" xfId="50637"/>
    <cellStyle name="20% - Accent4 2 2 3 4 3 3" xfId="28973"/>
    <cellStyle name="20% - Accent4 2 2 3 4 3 4" xfId="44829"/>
    <cellStyle name="20% - Accent4 2 2 3 4 4" xfId="9436"/>
    <cellStyle name="20% - Accent4 2 2 3 4 4 2" xfId="20462"/>
    <cellStyle name="20% - Accent4 2 2 3 4 4 2 2" xfId="32078"/>
    <cellStyle name="20% - Accent4 2 2 3 4 4 2 3" xfId="47934"/>
    <cellStyle name="20% - Accent4 2 2 3 4 4 3" xfId="26270"/>
    <cellStyle name="20% - Accent4 2 2 3 4 4 4" xfId="39738"/>
    <cellStyle name="20% - Accent4 2 2 3 4 5" xfId="18709"/>
    <cellStyle name="20% - Accent4 2 2 3 4 5 2" xfId="30325"/>
    <cellStyle name="20% - Accent4 2 2 3 4 5 3" xfId="46181"/>
    <cellStyle name="20% - Accent4 2 2 3 4 6" xfId="4237"/>
    <cellStyle name="20% - Accent4 2 2 3 4 7" xfId="24517"/>
    <cellStyle name="20% - Accent4 2 2 3 4 8" xfId="36409"/>
    <cellStyle name="20% - Accent4 2 2 3 5" xfId="970"/>
    <cellStyle name="20% - Accent4 2 2 3 5 2" xfId="7665"/>
    <cellStyle name="20% - Accent4 2 2 3 5 2 2" xfId="16773"/>
    <cellStyle name="20% - Accent4 2 2 3 5 2 2 2" xfId="22581"/>
    <cellStyle name="20% - Accent4 2 2 3 5 2 2 2 2" xfId="34197"/>
    <cellStyle name="20% - Accent4 2 2 3 5 2 2 2 3" xfId="50053"/>
    <cellStyle name="20% - Accent4 2 2 3 5 2 2 3" xfId="28389"/>
    <cellStyle name="20% - Accent4 2 2 3 5 2 2 4" xfId="44245"/>
    <cellStyle name="20% - Accent4 2 2 3 5 2 3" xfId="19294"/>
    <cellStyle name="20% - Accent4 2 2 3 5 2 3 2" xfId="30910"/>
    <cellStyle name="20% - Accent4 2 2 3 5 2 3 3" xfId="46766"/>
    <cellStyle name="20% - Accent4 2 2 3 5 2 4" xfId="25102"/>
    <cellStyle name="20% - Accent4 2 2 3 5 2 5" xfId="38289"/>
    <cellStyle name="20% - Accent4 2 2 3 5 3" xfId="10649"/>
    <cellStyle name="20% - Accent4 2 2 3 5 3 2" xfId="21412"/>
    <cellStyle name="20% - Accent4 2 2 3 5 3 2 2" xfId="33028"/>
    <cellStyle name="20% - Accent4 2 2 3 5 3 2 3" xfId="48884"/>
    <cellStyle name="20% - Accent4 2 2 3 5 3 3" xfId="27220"/>
    <cellStyle name="20% - Accent4 2 2 3 5 3 4" xfId="40809"/>
    <cellStyle name="20% - Accent4 2 2 3 5 4" xfId="18125"/>
    <cellStyle name="20% - Accent4 2 2 3 5 4 2" xfId="29741"/>
    <cellStyle name="20% - Accent4 2 2 3 5 4 3" xfId="45597"/>
    <cellStyle name="20% - Accent4 2 2 3 5 5" xfId="3506"/>
    <cellStyle name="20% - Accent4 2 2 3 5 6" xfId="23933"/>
    <cellStyle name="20% - Accent4 2 2 3 5 7" xfId="35757"/>
    <cellStyle name="20% - Accent4 2 2 3 6" xfId="3198"/>
    <cellStyle name="20% - Accent4 2 2 3 6 2" xfId="10426"/>
    <cellStyle name="20% - Accent4 2 2 3 6 2 2" xfId="21192"/>
    <cellStyle name="20% - Accent4 2 2 3 6 2 2 2" xfId="32808"/>
    <cellStyle name="20% - Accent4 2 2 3 6 2 2 3" xfId="48664"/>
    <cellStyle name="20% - Accent4 2 2 3 6 2 3" xfId="27000"/>
    <cellStyle name="20% - Accent4 2 2 3 6 2 4" xfId="40589"/>
    <cellStyle name="20% - Accent4 2 2 3 6 3" xfId="17905"/>
    <cellStyle name="20% - Accent4 2 2 3 6 3 2" xfId="29521"/>
    <cellStyle name="20% - Accent4 2 2 3 6 3 3" xfId="45377"/>
    <cellStyle name="20% - Accent4 2 2 3 6 4" xfId="23713"/>
    <cellStyle name="20% - Accent4 2 2 3 6 5" xfId="35500"/>
    <cellStyle name="20% - Accent4 2 2 3 7" xfId="7360"/>
    <cellStyle name="20% - Accent4 2 2 3 7 2" xfId="10035"/>
    <cellStyle name="20% - Accent4 2 2 3 7 2 2" xfId="21009"/>
    <cellStyle name="20% - Accent4 2 2 3 7 2 2 2" xfId="32625"/>
    <cellStyle name="20% - Accent4 2 2 3 7 2 2 3" xfId="48481"/>
    <cellStyle name="20% - Accent4 2 2 3 7 2 3" xfId="26817"/>
    <cellStyle name="20% - Accent4 2 2 3 7 2 4" xfId="40312"/>
    <cellStyle name="20% - Accent4 2 2 3 7 3" xfId="19074"/>
    <cellStyle name="20% - Accent4 2 2 3 7 3 2" xfId="30690"/>
    <cellStyle name="20% - Accent4 2 2 3 7 3 3" xfId="46546"/>
    <cellStyle name="20% - Accent4 2 2 3 7 4" xfId="24882"/>
    <cellStyle name="20% - Accent4 2 2 3 7 5" xfId="38032"/>
    <cellStyle name="20% - Accent4 2 2 3 8" xfId="16553"/>
    <cellStyle name="20% - Accent4 2 2 3 8 2" xfId="22361"/>
    <cellStyle name="20% - Accent4 2 2 3 8 2 2" xfId="33977"/>
    <cellStyle name="20% - Accent4 2 2 3 8 2 3" xfId="49833"/>
    <cellStyle name="20% - Accent4 2 2 3 8 3" xfId="28169"/>
    <cellStyle name="20% - Accent4 2 2 3 8 4" xfId="44025"/>
    <cellStyle name="20% - Accent4 2 2 3 9" xfId="9180"/>
    <cellStyle name="20% - Accent4 2 2 3 9 2" xfId="20206"/>
    <cellStyle name="20% - Accent4 2 2 3 9 2 2" xfId="31822"/>
    <cellStyle name="20% - Accent4 2 2 3 9 2 3" xfId="47678"/>
    <cellStyle name="20% - Accent4 2 2 3 9 3" xfId="26014"/>
    <cellStyle name="20% - Accent4 2 2 3 9 4" xfId="39482"/>
    <cellStyle name="20% - Accent4 2 2 4" xfId="699"/>
    <cellStyle name="20% - Accent4 2 2 4 10" xfId="17758"/>
    <cellStyle name="20% - Accent4 2 2 4 10 2" xfId="29374"/>
    <cellStyle name="20% - Accent4 2 2 4 10 3" xfId="45230"/>
    <cellStyle name="20% - Accent4 2 2 4 11" xfId="2783"/>
    <cellStyle name="20% - Accent4 2 2 4 12" xfId="23566"/>
    <cellStyle name="20% - Accent4 2 2 4 13" xfId="35225"/>
    <cellStyle name="20% - Accent4 2 2 4 2" xfId="1250"/>
    <cellStyle name="20% - Accent4 2 2 4 2 2" xfId="1953"/>
    <cellStyle name="20% - Accent4 2 2 4 2 2 2" xfId="8497"/>
    <cellStyle name="20% - Accent4 2 2 4 2 2 2 2" xfId="17539"/>
    <cellStyle name="20% - Accent4 2 2 4 2 2 2 2 2" xfId="23347"/>
    <cellStyle name="20% - Accent4 2 2 4 2 2 2 2 2 2" xfId="34963"/>
    <cellStyle name="20% - Accent4 2 2 4 2 2 2 2 2 3" xfId="50819"/>
    <cellStyle name="20% - Accent4 2 2 4 2 2 2 2 3" xfId="29155"/>
    <cellStyle name="20% - Accent4 2 2 4 2 2 2 2 4" xfId="45011"/>
    <cellStyle name="20% - Accent4 2 2 4 2 2 2 3" xfId="20060"/>
    <cellStyle name="20% - Accent4 2 2 4 2 2 2 3 2" xfId="31676"/>
    <cellStyle name="20% - Accent4 2 2 4 2 2 2 3 3" xfId="47532"/>
    <cellStyle name="20% - Accent4 2 2 4 2 2 2 4" xfId="25868"/>
    <cellStyle name="20% - Accent4 2 2 4 2 2 2 5" xfId="39087"/>
    <cellStyle name="20% - Accent4 2 2 4 2 2 3" xfId="11470"/>
    <cellStyle name="20% - Accent4 2 2 4 2 2 3 2" xfId="22178"/>
    <cellStyle name="20% - Accent4 2 2 4 2 2 3 2 2" xfId="33794"/>
    <cellStyle name="20% - Accent4 2 2 4 2 2 3 2 3" xfId="49650"/>
    <cellStyle name="20% - Accent4 2 2 4 2 2 3 3" xfId="27986"/>
    <cellStyle name="20% - Accent4 2 2 4 2 2 3 4" xfId="41602"/>
    <cellStyle name="20% - Accent4 2 2 4 2 2 4" xfId="18891"/>
    <cellStyle name="20% - Accent4 2 2 4 2 2 4 2" xfId="30507"/>
    <cellStyle name="20% - Accent4 2 2 4 2 2 4 3" xfId="46363"/>
    <cellStyle name="20% - Accent4 2 2 4 2 2 5" xfId="4480"/>
    <cellStyle name="20% - Accent4 2 2 4 2 2 6" xfId="24699"/>
    <cellStyle name="20% - Accent4 2 2 4 2 2 7" xfId="36618"/>
    <cellStyle name="20% - Accent4 2 2 4 2 3" xfId="7853"/>
    <cellStyle name="20% - Accent4 2 2 4 2 3 2" xfId="10865"/>
    <cellStyle name="20% - Accent4 2 2 4 2 3 2 2" xfId="21594"/>
    <cellStyle name="20% - Accent4 2 2 4 2 3 2 2 2" xfId="33210"/>
    <cellStyle name="20% - Accent4 2 2 4 2 3 2 2 3" xfId="49066"/>
    <cellStyle name="20% - Accent4 2 2 4 2 3 2 3" xfId="27402"/>
    <cellStyle name="20% - Accent4 2 2 4 2 3 2 4" xfId="41007"/>
    <cellStyle name="20% - Accent4 2 2 4 2 3 3" xfId="19476"/>
    <cellStyle name="20% - Accent4 2 2 4 2 3 3 2" xfId="31092"/>
    <cellStyle name="20% - Accent4 2 2 4 2 3 3 3" xfId="46948"/>
    <cellStyle name="20% - Accent4 2 2 4 2 3 4" xfId="25284"/>
    <cellStyle name="20% - Accent4 2 2 4 2 3 5" xfId="38473"/>
    <cellStyle name="20% - Accent4 2 2 4 2 4" xfId="16955"/>
    <cellStyle name="20% - Accent4 2 2 4 2 4 2" xfId="22763"/>
    <cellStyle name="20% - Accent4 2 2 4 2 4 2 2" xfId="34379"/>
    <cellStyle name="20% - Accent4 2 2 4 2 4 2 3" xfId="50235"/>
    <cellStyle name="20% - Accent4 2 2 4 2 4 3" xfId="28571"/>
    <cellStyle name="20% - Accent4 2 2 4 2 4 4" xfId="44427"/>
    <cellStyle name="20% - Accent4 2 2 4 2 5" xfId="9618"/>
    <cellStyle name="20% - Accent4 2 2 4 2 5 2" xfId="20644"/>
    <cellStyle name="20% - Accent4 2 2 4 2 5 2 2" xfId="32260"/>
    <cellStyle name="20% - Accent4 2 2 4 2 5 2 3" xfId="48116"/>
    <cellStyle name="20% - Accent4 2 2 4 2 5 3" xfId="26452"/>
    <cellStyle name="20% - Accent4 2 2 4 2 5 4" xfId="39920"/>
    <cellStyle name="20% - Accent4 2 2 4 2 6" xfId="18307"/>
    <cellStyle name="20% - Accent4 2 2 4 2 6 2" xfId="29923"/>
    <cellStyle name="20% - Accent4 2 2 4 2 6 3" xfId="45779"/>
    <cellStyle name="20% - Accent4 2 2 4 2 7" xfId="3777"/>
    <cellStyle name="20% - Accent4 2 2 4 2 8" xfId="24115"/>
    <cellStyle name="20% - Accent4 2 2 4 2 9" xfId="35980"/>
    <cellStyle name="20% - Accent4 2 2 4 3" xfId="1437"/>
    <cellStyle name="20% - Accent4 2 2 4 3 2" xfId="8035"/>
    <cellStyle name="20% - Accent4 2 2 4 3 2 2" xfId="11048"/>
    <cellStyle name="20% - Accent4 2 2 4 3 2 2 2" xfId="21776"/>
    <cellStyle name="20% - Accent4 2 2 4 3 2 2 2 2" xfId="33392"/>
    <cellStyle name="20% - Accent4 2 2 4 3 2 2 2 3" xfId="49248"/>
    <cellStyle name="20% - Accent4 2 2 4 3 2 2 3" xfId="27584"/>
    <cellStyle name="20% - Accent4 2 2 4 3 2 2 4" xfId="41190"/>
    <cellStyle name="20% - Accent4 2 2 4 3 2 3" xfId="19658"/>
    <cellStyle name="20% - Accent4 2 2 4 3 2 3 2" xfId="31274"/>
    <cellStyle name="20% - Accent4 2 2 4 3 2 3 3" xfId="47130"/>
    <cellStyle name="20% - Accent4 2 2 4 3 2 4" xfId="25466"/>
    <cellStyle name="20% - Accent4 2 2 4 3 2 5" xfId="38655"/>
    <cellStyle name="20% - Accent4 2 2 4 3 3" xfId="17137"/>
    <cellStyle name="20% - Accent4 2 2 4 3 3 2" xfId="22945"/>
    <cellStyle name="20% - Accent4 2 2 4 3 3 2 2" xfId="34561"/>
    <cellStyle name="20% - Accent4 2 2 4 3 3 2 3" xfId="50417"/>
    <cellStyle name="20% - Accent4 2 2 4 3 3 3" xfId="28753"/>
    <cellStyle name="20% - Accent4 2 2 4 3 3 4" xfId="44609"/>
    <cellStyle name="20% - Accent4 2 2 4 3 4" xfId="9800"/>
    <cellStyle name="20% - Accent4 2 2 4 3 4 2" xfId="20826"/>
    <cellStyle name="20% - Accent4 2 2 4 3 4 2 2" xfId="32442"/>
    <cellStyle name="20% - Accent4 2 2 4 3 4 2 3" xfId="48298"/>
    <cellStyle name="20% - Accent4 2 2 4 3 4 3" xfId="26634"/>
    <cellStyle name="20% - Accent4 2 2 4 3 4 4" xfId="40102"/>
    <cellStyle name="20% - Accent4 2 2 4 3 5" xfId="18489"/>
    <cellStyle name="20% - Accent4 2 2 4 3 5 2" xfId="30105"/>
    <cellStyle name="20% - Accent4 2 2 4 3 5 3" xfId="45961"/>
    <cellStyle name="20% - Accent4 2 2 4 3 6" xfId="3964"/>
    <cellStyle name="20% - Accent4 2 2 4 3 7" xfId="24297"/>
    <cellStyle name="20% - Accent4 2 2 4 3 8" xfId="36162"/>
    <cellStyle name="20% - Accent4 2 2 4 4" xfId="1751"/>
    <cellStyle name="20% - Accent4 2 2 4 4 2" xfId="8295"/>
    <cellStyle name="20% - Accent4 2 2 4 4 2 2" xfId="11324"/>
    <cellStyle name="20% - Accent4 2 2 4 4 2 2 2" xfId="22032"/>
    <cellStyle name="20% - Accent4 2 2 4 4 2 2 2 2" xfId="33648"/>
    <cellStyle name="20% - Accent4 2 2 4 4 2 2 2 3" xfId="49504"/>
    <cellStyle name="20% - Accent4 2 2 4 4 2 2 3" xfId="27840"/>
    <cellStyle name="20% - Accent4 2 2 4 4 2 2 4" xfId="41456"/>
    <cellStyle name="20% - Accent4 2 2 4 4 2 3" xfId="19914"/>
    <cellStyle name="20% - Accent4 2 2 4 4 2 3 2" xfId="31530"/>
    <cellStyle name="20% - Accent4 2 2 4 4 2 3 3" xfId="47386"/>
    <cellStyle name="20% - Accent4 2 2 4 4 2 4" xfId="25722"/>
    <cellStyle name="20% - Accent4 2 2 4 4 2 5" xfId="38914"/>
    <cellStyle name="20% - Accent4 2 2 4 4 3" xfId="17393"/>
    <cellStyle name="20% - Accent4 2 2 4 4 3 2" xfId="23201"/>
    <cellStyle name="20% - Accent4 2 2 4 4 3 2 2" xfId="34817"/>
    <cellStyle name="20% - Accent4 2 2 4 4 3 2 3" xfId="50673"/>
    <cellStyle name="20% - Accent4 2 2 4 4 3 3" xfId="29009"/>
    <cellStyle name="20% - Accent4 2 2 4 4 3 4" xfId="44865"/>
    <cellStyle name="20% - Accent4 2 2 4 4 4" xfId="9472"/>
    <cellStyle name="20% - Accent4 2 2 4 4 4 2" xfId="20498"/>
    <cellStyle name="20% - Accent4 2 2 4 4 4 2 2" xfId="32114"/>
    <cellStyle name="20% - Accent4 2 2 4 4 4 2 3" xfId="47970"/>
    <cellStyle name="20% - Accent4 2 2 4 4 4 3" xfId="26306"/>
    <cellStyle name="20% - Accent4 2 2 4 4 4 4" xfId="39774"/>
    <cellStyle name="20% - Accent4 2 2 4 4 5" xfId="18745"/>
    <cellStyle name="20% - Accent4 2 2 4 4 5 2" xfId="30361"/>
    <cellStyle name="20% - Accent4 2 2 4 4 5 3" xfId="46217"/>
    <cellStyle name="20% - Accent4 2 2 4 4 6" xfId="4278"/>
    <cellStyle name="20% - Accent4 2 2 4 4 7" xfId="24553"/>
    <cellStyle name="20% - Accent4 2 2 4 4 8" xfId="36445"/>
    <cellStyle name="20% - Accent4 2 2 4 5" xfId="1008"/>
    <cellStyle name="20% - Accent4 2 2 4 5 2" xfId="7703"/>
    <cellStyle name="20% - Accent4 2 2 4 5 2 2" xfId="16809"/>
    <cellStyle name="20% - Accent4 2 2 4 5 2 2 2" xfId="22617"/>
    <cellStyle name="20% - Accent4 2 2 4 5 2 2 2 2" xfId="34233"/>
    <cellStyle name="20% - Accent4 2 2 4 5 2 2 2 3" xfId="50089"/>
    <cellStyle name="20% - Accent4 2 2 4 5 2 2 3" xfId="28425"/>
    <cellStyle name="20% - Accent4 2 2 4 5 2 2 4" xfId="44281"/>
    <cellStyle name="20% - Accent4 2 2 4 5 2 3" xfId="19330"/>
    <cellStyle name="20% - Accent4 2 2 4 5 2 3 2" xfId="30946"/>
    <cellStyle name="20% - Accent4 2 2 4 5 2 3 3" xfId="46802"/>
    <cellStyle name="20% - Accent4 2 2 4 5 2 4" xfId="25138"/>
    <cellStyle name="20% - Accent4 2 2 4 5 2 5" xfId="38325"/>
    <cellStyle name="20% - Accent4 2 2 4 5 3" xfId="10685"/>
    <cellStyle name="20% - Accent4 2 2 4 5 3 2" xfId="21448"/>
    <cellStyle name="20% - Accent4 2 2 4 5 3 2 2" xfId="33064"/>
    <cellStyle name="20% - Accent4 2 2 4 5 3 2 3" xfId="48920"/>
    <cellStyle name="20% - Accent4 2 2 4 5 3 3" xfId="27256"/>
    <cellStyle name="20% - Accent4 2 2 4 5 3 4" xfId="40845"/>
    <cellStyle name="20% - Accent4 2 2 4 5 4" xfId="18161"/>
    <cellStyle name="20% - Accent4 2 2 4 5 4 2" xfId="29777"/>
    <cellStyle name="20% - Accent4 2 2 4 5 4 3" xfId="45633"/>
    <cellStyle name="20% - Accent4 2 2 4 5 5" xfId="3544"/>
    <cellStyle name="20% - Accent4 2 2 4 5 6" xfId="23969"/>
    <cellStyle name="20% - Accent4 2 2 4 5 7" xfId="35793"/>
    <cellStyle name="20% - Accent4 2 2 4 6" xfId="3237"/>
    <cellStyle name="20% - Accent4 2 2 4 6 2" xfId="10465"/>
    <cellStyle name="20% - Accent4 2 2 4 6 2 2" xfId="21228"/>
    <cellStyle name="20% - Accent4 2 2 4 6 2 2 2" xfId="32844"/>
    <cellStyle name="20% - Accent4 2 2 4 6 2 2 3" xfId="48700"/>
    <cellStyle name="20% - Accent4 2 2 4 6 2 3" xfId="27036"/>
    <cellStyle name="20% - Accent4 2 2 4 6 2 4" xfId="40625"/>
    <cellStyle name="20% - Accent4 2 2 4 6 3" xfId="17941"/>
    <cellStyle name="20% - Accent4 2 2 4 6 3 2" xfId="29557"/>
    <cellStyle name="20% - Accent4 2 2 4 6 3 3" xfId="45413"/>
    <cellStyle name="20% - Accent4 2 2 4 6 4" xfId="23749"/>
    <cellStyle name="20% - Accent4 2 2 4 6 5" xfId="35536"/>
    <cellStyle name="20% - Accent4 2 2 4 7" xfId="7396"/>
    <cellStyle name="20% - Accent4 2 2 4 7 2" xfId="10072"/>
    <cellStyle name="20% - Accent4 2 2 4 7 2 2" xfId="21045"/>
    <cellStyle name="20% - Accent4 2 2 4 7 2 2 2" xfId="32661"/>
    <cellStyle name="20% - Accent4 2 2 4 7 2 2 3" xfId="48517"/>
    <cellStyle name="20% - Accent4 2 2 4 7 2 3" xfId="26853"/>
    <cellStyle name="20% - Accent4 2 2 4 7 2 4" xfId="40348"/>
    <cellStyle name="20% - Accent4 2 2 4 7 3" xfId="19110"/>
    <cellStyle name="20% - Accent4 2 2 4 7 3 2" xfId="30726"/>
    <cellStyle name="20% - Accent4 2 2 4 7 3 3" xfId="46582"/>
    <cellStyle name="20% - Accent4 2 2 4 7 4" xfId="24918"/>
    <cellStyle name="20% - Accent4 2 2 4 7 5" xfId="38068"/>
    <cellStyle name="20% - Accent4 2 2 4 8" xfId="16589"/>
    <cellStyle name="20% - Accent4 2 2 4 8 2" xfId="22397"/>
    <cellStyle name="20% - Accent4 2 2 4 8 2 2" xfId="34013"/>
    <cellStyle name="20% - Accent4 2 2 4 8 2 3" xfId="49869"/>
    <cellStyle name="20% - Accent4 2 2 4 8 3" xfId="28205"/>
    <cellStyle name="20% - Accent4 2 2 4 8 4" xfId="44061"/>
    <cellStyle name="20% - Accent4 2 2 4 9" xfId="9216"/>
    <cellStyle name="20% - Accent4 2 2 4 9 2" xfId="20242"/>
    <cellStyle name="20% - Accent4 2 2 4 9 2 2" xfId="31858"/>
    <cellStyle name="20% - Accent4 2 2 4 9 2 3" xfId="47714"/>
    <cellStyle name="20% - Accent4 2 2 4 9 3" xfId="26050"/>
    <cellStyle name="20% - Accent4 2 2 4 9 4" xfId="39518"/>
    <cellStyle name="20% - Accent4 2 2 5" xfId="534"/>
    <cellStyle name="20% - Accent4 2 2 5 10" xfId="17649"/>
    <cellStyle name="20% - Accent4 2 2 5 10 2" xfId="29265"/>
    <cellStyle name="20% - Accent4 2 2 5 10 3" xfId="45121"/>
    <cellStyle name="20% - Accent4 2 2 5 11" xfId="2647"/>
    <cellStyle name="20% - Accent4 2 2 5 12" xfId="23457"/>
    <cellStyle name="20% - Accent4 2 2 5 13" xfId="35104"/>
    <cellStyle name="20% - Accent4 2 2 5 2" xfId="1291"/>
    <cellStyle name="20% - Accent4 2 2 5 2 2" xfId="1989"/>
    <cellStyle name="20% - Accent4 2 2 5 2 2 2" xfId="8533"/>
    <cellStyle name="20% - Accent4 2 2 5 2 2 2 2" xfId="17575"/>
    <cellStyle name="20% - Accent4 2 2 5 2 2 2 2 2" xfId="23383"/>
    <cellStyle name="20% - Accent4 2 2 5 2 2 2 2 2 2" xfId="34999"/>
    <cellStyle name="20% - Accent4 2 2 5 2 2 2 2 2 3" xfId="50855"/>
    <cellStyle name="20% - Accent4 2 2 5 2 2 2 2 3" xfId="29191"/>
    <cellStyle name="20% - Accent4 2 2 5 2 2 2 2 4" xfId="45047"/>
    <cellStyle name="20% - Accent4 2 2 5 2 2 2 3" xfId="20096"/>
    <cellStyle name="20% - Accent4 2 2 5 2 2 2 3 2" xfId="31712"/>
    <cellStyle name="20% - Accent4 2 2 5 2 2 2 3 3" xfId="47568"/>
    <cellStyle name="20% - Accent4 2 2 5 2 2 2 4" xfId="25904"/>
    <cellStyle name="20% - Accent4 2 2 5 2 2 2 5" xfId="39123"/>
    <cellStyle name="20% - Accent4 2 2 5 2 2 3" xfId="11506"/>
    <cellStyle name="20% - Accent4 2 2 5 2 2 3 2" xfId="22214"/>
    <cellStyle name="20% - Accent4 2 2 5 2 2 3 2 2" xfId="33830"/>
    <cellStyle name="20% - Accent4 2 2 5 2 2 3 2 3" xfId="49686"/>
    <cellStyle name="20% - Accent4 2 2 5 2 2 3 3" xfId="28022"/>
    <cellStyle name="20% - Accent4 2 2 5 2 2 3 4" xfId="41638"/>
    <cellStyle name="20% - Accent4 2 2 5 2 2 4" xfId="18927"/>
    <cellStyle name="20% - Accent4 2 2 5 2 2 4 2" xfId="30543"/>
    <cellStyle name="20% - Accent4 2 2 5 2 2 4 3" xfId="46399"/>
    <cellStyle name="20% - Accent4 2 2 5 2 2 5" xfId="4516"/>
    <cellStyle name="20% - Accent4 2 2 5 2 2 6" xfId="24735"/>
    <cellStyle name="20% - Accent4 2 2 5 2 2 7" xfId="36654"/>
    <cellStyle name="20% - Accent4 2 2 5 2 3" xfId="7889"/>
    <cellStyle name="20% - Accent4 2 2 5 2 3 2" xfId="10902"/>
    <cellStyle name="20% - Accent4 2 2 5 2 3 2 2" xfId="21630"/>
    <cellStyle name="20% - Accent4 2 2 5 2 3 2 2 2" xfId="33246"/>
    <cellStyle name="20% - Accent4 2 2 5 2 3 2 2 3" xfId="49102"/>
    <cellStyle name="20% - Accent4 2 2 5 2 3 2 3" xfId="27438"/>
    <cellStyle name="20% - Accent4 2 2 5 2 3 2 4" xfId="41044"/>
    <cellStyle name="20% - Accent4 2 2 5 2 3 3" xfId="19512"/>
    <cellStyle name="20% - Accent4 2 2 5 2 3 3 2" xfId="31128"/>
    <cellStyle name="20% - Accent4 2 2 5 2 3 3 3" xfId="46984"/>
    <cellStyle name="20% - Accent4 2 2 5 2 3 4" xfId="25320"/>
    <cellStyle name="20% - Accent4 2 2 5 2 3 5" xfId="38509"/>
    <cellStyle name="20% - Accent4 2 2 5 2 4" xfId="16991"/>
    <cellStyle name="20% - Accent4 2 2 5 2 4 2" xfId="22799"/>
    <cellStyle name="20% - Accent4 2 2 5 2 4 2 2" xfId="34415"/>
    <cellStyle name="20% - Accent4 2 2 5 2 4 2 3" xfId="50271"/>
    <cellStyle name="20% - Accent4 2 2 5 2 4 3" xfId="28607"/>
    <cellStyle name="20% - Accent4 2 2 5 2 4 4" xfId="44463"/>
    <cellStyle name="20% - Accent4 2 2 5 2 5" xfId="9654"/>
    <cellStyle name="20% - Accent4 2 2 5 2 5 2" xfId="20680"/>
    <cellStyle name="20% - Accent4 2 2 5 2 5 2 2" xfId="32296"/>
    <cellStyle name="20% - Accent4 2 2 5 2 5 2 3" xfId="48152"/>
    <cellStyle name="20% - Accent4 2 2 5 2 5 3" xfId="26488"/>
    <cellStyle name="20% - Accent4 2 2 5 2 5 4" xfId="39956"/>
    <cellStyle name="20% - Accent4 2 2 5 2 6" xfId="18343"/>
    <cellStyle name="20% - Accent4 2 2 5 2 6 2" xfId="29959"/>
    <cellStyle name="20% - Accent4 2 2 5 2 6 3" xfId="45815"/>
    <cellStyle name="20% - Accent4 2 2 5 2 7" xfId="3818"/>
    <cellStyle name="20% - Accent4 2 2 5 2 8" xfId="24151"/>
    <cellStyle name="20% - Accent4 2 2 5 2 9" xfId="36016"/>
    <cellStyle name="20% - Accent4 2 2 5 3" xfId="1473"/>
    <cellStyle name="20% - Accent4 2 2 5 3 2" xfId="8071"/>
    <cellStyle name="20% - Accent4 2 2 5 3 2 2" xfId="11084"/>
    <cellStyle name="20% - Accent4 2 2 5 3 2 2 2" xfId="21812"/>
    <cellStyle name="20% - Accent4 2 2 5 3 2 2 2 2" xfId="33428"/>
    <cellStyle name="20% - Accent4 2 2 5 3 2 2 2 3" xfId="49284"/>
    <cellStyle name="20% - Accent4 2 2 5 3 2 2 3" xfId="27620"/>
    <cellStyle name="20% - Accent4 2 2 5 3 2 2 4" xfId="41226"/>
    <cellStyle name="20% - Accent4 2 2 5 3 2 3" xfId="19694"/>
    <cellStyle name="20% - Accent4 2 2 5 3 2 3 2" xfId="31310"/>
    <cellStyle name="20% - Accent4 2 2 5 3 2 3 3" xfId="47166"/>
    <cellStyle name="20% - Accent4 2 2 5 3 2 4" xfId="25502"/>
    <cellStyle name="20% - Accent4 2 2 5 3 2 5" xfId="38691"/>
    <cellStyle name="20% - Accent4 2 2 5 3 3" xfId="17173"/>
    <cellStyle name="20% - Accent4 2 2 5 3 3 2" xfId="22981"/>
    <cellStyle name="20% - Accent4 2 2 5 3 3 2 2" xfId="34597"/>
    <cellStyle name="20% - Accent4 2 2 5 3 3 2 3" xfId="50453"/>
    <cellStyle name="20% - Accent4 2 2 5 3 3 3" xfId="28789"/>
    <cellStyle name="20% - Accent4 2 2 5 3 3 4" xfId="44645"/>
    <cellStyle name="20% - Accent4 2 2 5 3 4" xfId="9836"/>
    <cellStyle name="20% - Accent4 2 2 5 3 4 2" xfId="20862"/>
    <cellStyle name="20% - Accent4 2 2 5 3 4 2 2" xfId="32478"/>
    <cellStyle name="20% - Accent4 2 2 5 3 4 2 3" xfId="48334"/>
    <cellStyle name="20% - Accent4 2 2 5 3 4 3" xfId="26670"/>
    <cellStyle name="20% - Accent4 2 2 5 3 4 4" xfId="40138"/>
    <cellStyle name="20% - Accent4 2 2 5 3 5" xfId="18525"/>
    <cellStyle name="20% - Accent4 2 2 5 3 5 2" xfId="30141"/>
    <cellStyle name="20% - Accent4 2 2 5 3 5 3" xfId="45997"/>
    <cellStyle name="20% - Accent4 2 2 5 3 6" xfId="4000"/>
    <cellStyle name="20% - Accent4 2 2 5 3 7" xfId="24333"/>
    <cellStyle name="20% - Accent4 2 2 5 3 8" xfId="36198"/>
    <cellStyle name="20% - Accent4 2 2 5 4" xfId="1621"/>
    <cellStyle name="20% - Accent4 2 2 5 4 2" xfId="8186"/>
    <cellStyle name="20% - Accent4 2 2 5 4 2 2" xfId="11208"/>
    <cellStyle name="20% - Accent4 2 2 5 4 2 2 2" xfId="21923"/>
    <cellStyle name="20% - Accent4 2 2 5 4 2 2 2 2" xfId="33539"/>
    <cellStyle name="20% - Accent4 2 2 5 4 2 2 2 3" xfId="49395"/>
    <cellStyle name="20% - Accent4 2 2 5 4 2 2 3" xfId="27731"/>
    <cellStyle name="20% - Accent4 2 2 5 4 2 2 4" xfId="41344"/>
    <cellStyle name="20% - Accent4 2 2 5 4 2 3" xfId="19805"/>
    <cellStyle name="20% - Accent4 2 2 5 4 2 3 2" xfId="31421"/>
    <cellStyle name="20% - Accent4 2 2 5 4 2 3 3" xfId="47277"/>
    <cellStyle name="20% - Accent4 2 2 5 4 2 4" xfId="25613"/>
    <cellStyle name="20% - Accent4 2 2 5 4 2 5" xfId="38805"/>
    <cellStyle name="20% - Accent4 2 2 5 4 3" xfId="17284"/>
    <cellStyle name="20% - Accent4 2 2 5 4 3 2" xfId="23092"/>
    <cellStyle name="20% - Accent4 2 2 5 4 3 2 2" xfId="34708"/>
    <cellStyle name="20% - Accent4 2 2 5 4 3 2 3" xfId="50564"/>
    <cellStyle name="20% - Accent4 2 2 5 4 3 3" xfId="28900"/>
    <cellStyle name="20% - Accent4 2 2 5 4 3 4" xfId="44756"/>
    <cellStyle name="20% - Accent4 2 2 5 4 4" xfId="9363"/>
    <cellStyle name="20% - Accent4 2 2 5 4 4 2" xfId="20389"/>
    <cellStyle name="20% - Accent4 2 2 5 4 4 2 2" xfId="32005"/>
    <cellStyle name="20% - Accent4 2 2 5 4 4 2 3" xfId="47861"/>
    <cellStyle name="20% - Accent4 2 2 5 4 4 3" xfId="26197"/>
    <cellStyle name="20% - Accent4 2 2 5 4 4 4" xfId="39665"/>
    <cellStyle name="20% - Accent4 2 2 5 4 5" xfId="18636"/>
    <cellStyle name="20% - Accent4 2 2 5 4 5 2" xfId="30252"/>
    <cellStyle name="20% - Accent4 2 2 5 4 5 3" xfId="46108"/>
    <cellStyle name="20% - Accent4 2 2 5 4 6" xfId="4148"/>
    <cellStyle name="20% - Accent4 2 2 5 4 7" xfId="24444"/>
    <cellStyle name="20% - Accent4 2 2 5 4 8" xfId="36330"/>
    <cellStyle name="20% - Accent4 2 2 5 5" xfId="892"/>
    <cellStyle name="20% - Accent4 2 2 5 5 2" xfId="7587"/>
    <cellStyle name="20% - Accent4 2 2 5 5 2 2" xfId="16700"/>
    <cellStyle name="20% - Accent4 2 2 5 5 2 2 2" xfId="22508"/>
    <cellStyle name="20% - Accent4 2 2 5 5 2 2 2 2" xfId="34124"/>
    <cellStyle name="20% - Accent4 2 2 5 5 2 2 2 3" xfId="49980"/>
    <cellStyle name="20% - Accent4 2 2 5 5 2 2 3" xfId="28316"/>
    <cellStyle name="20% - Accent4 2 2 5 5 2 2 4" xfId="44172"/>
    <cellStyle name="20% - Accent4 2 2 5 5 2 3" xfId="19221"/>
    <cellStyle name="20% - Accent4 2 2 5 5 2 3 2" xfId="30837"/>
    <cellStyle name="20% - Accent4 2 2 5 5 2 3 3" xfId="46693"/>
    <cellStyle name="20% - Accent4 2 2 5 5 2 4" xfId="25029"/>
    <cellStyle name="20% - Accent4 2 2 5 5 2 5" xfId="38213"/>
    <cellStyle name="20% - Accent4 2 2 5 5 3" xfId="10576"/>
    <cellStyle name="20% - Accent4 2 2 5 5 3 2" xfId="21339"/>
    <cellStyle name="20% - Accent4 2 2 5 5 3 2 2" xfId="32955"/>
    <cellStyle name="20% - Accent4 2 2 5 5 3 2 3" xfId="48811"/>
    <cellStyle name="20% - Accent4 2 2 5 5 3 3" xfId="27147"/>
    <cellStyle name="20% - Accent4 2 2 5 5 3 4" xfId="40736"/>
    <cellStyle name="20% - Accent4 2 2 5 5 4" xfId="18052"/>
    <cellStyle name="20% - Accent4 2 2 5 5 4 2" xfId="29668"/>
    <cellStyle name="20% - Accent4 2 2 5 5 4 3" xfId="45524"/>
    <cellStyle name="20% - Accent4 2 2 5 5 5" xfId="3428"/>
    <cellStyle name="20% - Accent4 2 2 5 5 6" xfId="23860"/>
    <cellStyle name="20% - Accent4 2 2 5 5 7" xfId="35681"/>
    <cellStyle name="20% - Accent4 2 2 5 6" xfId="3094"/>
    <cellStyle name="20% - Accent4 2 2 5 6 2" xfId="10324"/>
    <cellStyle name="20% - Accent4 2 2 5 6 2 2" xfId="21119"/>
    <cellStyle name="20% - Accent4 2 2 5 6 2 2 2" xfId="32735"/>
    <cellStyle name="20% - Accent4 2 2 5 6 2 2 3" xfId="48591"/>
    <cellStyle name="20% - Accent4 2 2 5 6 2 3" xfId="26927"/>
    <cellStyle name="20% - Accent4 2 2 5 6 2 4" xfId="40499"/>
    <cellStyle name="20% - Accent4 2 2 5 6 3" xfId="17832"/>
    <cellStyle name="20% - Accent4 2 2 5 6 3 2" xfId="29448"/>
    <cellStyle name="20% - Accent4 2 2 5 6 3 3" xfId="45304"/>
    <cellStyle name="20% - Accent4 2 2 5 6 4" xfId="23640"/>
    <cellStyle name="20% - Accent4 2 2 5 6 5" xfId="35410"/>
    <cellStyle name="20% - Accent4 2 2 5 7" xfId="7287"/>
    <cellStyle name="20% - Accent4 2 2 5 7 2" xfId="9957"/>
    <cellStyle name="20% - Accent4 2 2 5 7 2 2" xfId="20936"/>
    <cellStyle name="20% - Accent4 2 2 5 7 2 2 2" xfId="32552"/>
    <cellStyle name="20% - Accent4 2 2 5 7 2 2 3" xfId="48408"/>
    <cellStyle name="20% - Accent4 2 2 5 7 2 3" xfId="26744"/>
    <cellStyle name="20% - Accent4 2 2 5 7 2 4" xfId="40237"/>
    <cellStyle name="20% - Accent4 2 2 5 7 3" xfId="19001"/>
    <cellStyle name="20% - Accent4 2 2 5 7 3 2" xfId="30617"/>
    <cellStyle name="20% - Accent4 2 2 5 7 3 3" xfId="46473"/>
    <cellStyle name="20% - Accent4 2 2 5 7 4" xfId="24809"/>
    <cellStyle name="20% - Accent4 2 2 5 7 5" xfId="37959"/>
    <cellStyle name="20% - Accent4 2 2 5 8" xfId="16480"/>
    <cellStyle name="20% - Accent4 2 2 5 8 2" xfId="22288"/>
    <cellStyle name="20% - Accent4 2 2 5 8 2 2" xfId="33904"/>
    <cellStyle name="20% - Accent4 2 2 5 8 2 3" xfId="49760"/>
    <cellStyle name="20% - Accent4 2 2 5 8 3" xfId="28096"/>
    <cellStyle name="20% - Accent4 2 2 5 8 4" xfId="43952"/>
    <cellStyle name="20% - Accent4 2 2 5 9" xfId="9252"/>
    <cellStyle name="20% - Accent4 2 2 5 9 2" xfId="20278"/>
    <cellStyle name="20% - Accent4 2 2 5 9 2 2" xfId="31894"/>
    <cellStyle name="20% - Accent4 2 2 5 9 2 3" xfId="47750"/>
    <cellStyle name="20% - Accent4 2 2 5 9 3" xfId="26086"/>
    <cellStyle name="20% - Accent4 2 2 5 9 4" xfId="39554"/>
    <cellStyle name="20% - Accent4 2 2 6" xfId="1085"/>
    <cellStyle name="20% - Accent4 2 2 6 2" xfId="1844"/>
    <cellStyle name="20% - Accent4 2 2 6 2 2" xfId="8388"/>
    <cellStyle name="20% - Accent4 2 2 6 2 2 2" xfId="17430"/>
    <cellStyle name="20% - Accent4 2 2 6 2 2 2 2" xfId="23238"/>
    <cellStyle name="20% - Accent4 2 2 6 2 2 2 2 2" xfId="34854"/>
    <cellStyle name="20% - Accent4 2 2 6 2 2 2 2 3" xfId="50710"/>
    <cellStyle name="20% - Accent4 2 2 6 2 2 2 3" xfId="29046"/>
    <cellStyle name="20% - Accent4 2 2 6 2 2 2 4" xfId="44902"/>
    <cellStyle name="20% - Accent4 2 2 6 2 2 3" xfId="19951"/>
    <cellStyle name="20% - Accent4 2 2 6 2 2 3 2" xfId="31567"/>
    <cellStyle name="20% - Accent4 2 2 6 2 2 3 3" xfId="47423"/>
    <cellStyle name="20% - Accent4 2 2 6 2 2 4" xfId="25759"/>
    <cellStyle name="20% - Accent4 2 2 6 2 2 5" xfId="38978"/>
    <cellStyle name="20% - Accent4 2 2 6 2 3" xfId="11361"/>
    <cellStyle name="20% - Accent4 2 2 6 2 3 2" xfId="22069"/>
    <cellStyle name="20% - Accent4 2 2 6 2 3 2 2" xfId="33685"/>
    <cellStyle name="20% - Accent4 2 2 6 2 3 2 3" xfId="49541"/>
    <cellStyle name="20% - Accent4 2 2 6 2 3 3" xfId="27877"/>
    <cellStyle name="20% - Accent4 2 2 6 2 3 4" xfId="41493"/>
    <cellStyle name="20% - Accent4 2 2 6 2 4" xfId="18782"/>
    <cellStyle name="20% - Accent4 2 2 6 2 4 2" xfId="30398"/>
    <cellStyle name="20% - Accent4 2 2 6 2 4 3" xfId="46254"/>
    <cellStyle name="20% - Accent4 2 2 6 2 5" xfId="4371"/>
    <cellStyle name="20% - Accent4 2 2 6 2 6" xfId="24590"/>
    <cellStyle name="20% - Accent4 2 2 6 2 7" xfId="36509"/>
    <cellStyle name="20% - Accent4 2 2 6 3" xfId="7744"/>
    <cellStyle name="20% - Accent4 2 2 6 3 2" xfId="10742"/>
    <cellStyle name="20% - Accent4 2 2 6 3 2 2" xfId="21485"/>
    <cellStyle name="20% - Accent4 2 2 6 3 2 2 2" xfId="33101"/>
    <cellStyle name="20% - Accent4 2 2 6 3 2 2 3" xfId="48957"/>
    <cellStyle name="20% - Accent4 2 2 6 3 2 3" xfId="27293"/>
    <cellStyle name="20% - Accent4 2 2 6 3 2 4" xfId="40891"/>
    <cellStyle name="20% - Accent4 2 2 6 3 3" xfId="19367"/>
    <cellStyle name="20% - Accent4 2 2 6 3 3 2" xfId="30983"/>
    <cellStyle name="20% - Accent4 2 2 6 3 3 3" xfId="46839"/>
    <cellStyle name="20% - Accent4 2 2 6 3 4" xfId="25175"/>
    <cellStyle name="20% - Accent4 2 2 6 3 5" xfId="38364"/>
    <cellStyle name="20% - Accent4 2 2 6 4" xfId="16846"/>
    <cellStyle name="20% - Accent4 2 2 6 4 2" xfId="22654"/>
    <cellStyle name="20% - Accent4 2 2 6 4 2 2" xfId="34270"/>
    <cellStyle name="20% - Accent4 2 2 6 4 2 3" xfId="50126"/>
    <cellStyle name="20% - Accent4 2 2 6 4 3" xfId="28462"/>
    <cellStyle name="20% - Accent4 2 2 6 4 4" xfId="44318"/>
    <cellStyle name="20% - Accent4 2 2 6 5" xfId="9509"/>
    <cellStyle name="20% - Accent4 2 2 6 5 2" xfId="20535"/>
    <cellStyle name="20% - Accent4 2 2 6 5 2 2" xfId="32151"/>
    <cellStyle name="20% - Accent4 2 2 6 5 2 3" xfId="48007"/>
    <cellStyle name="20% - Accent4 2 2 6 5 3" xfId="26343"/>
    <cellStyle name="20% - Accent4 2 2 6 5 4" xfId="39811"/>
    <cellStyle name="20% - Accent4 2 2 6 6" xfId="18198"/>
    <cellStyle name="20% - Accent4 2 2 6 6 2" xfId="29814"/>
    <cellStyle name="20% - Accent4 2 2 6 6 3" xfId="45670"/>
    <cellStyle name="20% - Accent4 2 2 6 7" xfId="3612"/>
    <cellStyle name="20% - Accent4 2 2 6 8" xfId="24006"/>
    <cellStyle name="20% - Accent4 2 2 6 9" xfId="35844"/>
    <cellStyle name="20% - Accent4 2 2 7" xfId="1328"/>
    <cellStyle name="20% - Accent4 2 2 7 2" xfId="7926"/>
    <cellStyle name="20% - Accent4 2 2 7 2 2" xfId="10939"/>
    <cellStyle name="20% - Accent4 2 2 7 2 2 2" xfId="21667"/>
    <cellStyle name="20% - Accent4 2 2 7 2 2 2 2" xfId="33283"/>
    <cellStyle name="20% - Accent4 2 2 7 2 2 2 3" xfId="49139"/>
    <cellStyle name="20% - Accent4 2 2 7 2 2 3" xfId="27475"/>
    <cellStyle name="20% - Accent4 2 2 7 2 2 4" xfId="41081"/>
    <cellStyle name="20% - Accent4 2 2 7 2 3" xfId="19549"/>
    <cellStyle name="20% - Accent4 2 2 7 2 3 2" xfId="31165"/>
    <cellStyle name="20% - Accent4 2 2 7 2 3 3" xfId="47021"/>
    <cellStyle name="20% - Accent4 2 2 7 2 4" xfId="25357"/>
    <cellStyle name="20% - Accent4 2 2 7 2 5" xfId="38546"/>
    <cellStyle name="20% - Accent4 2 2 7 3" xfId="17028"/>
    <cellStyle name="20% - Accent4 2 2 7 3 2" xfId="22836"/>
    <cellStyle name="20% - Accent4 2 2 7 3 2 2" xfId="34452"/>
    <cellStyle name="20% - Accent4 2 2 7 3 2 3" xfId="50308"/>
    <cellStyle name="20% - Accent4 2 2 7 3 3" xfId="28644"/>
    <cellStyle name="20% - Accent4 2 2 7 3 4" xfId="44500"/>
    <cellStyle name="20% - Accent4 2 2 7 4" xfId="9691"/>
    <cellStyle name="20% - Accent4 2 2 7 4 2" xfId="20717"/>
    <cellStyle name="20% - Accent4 2 2 7 4 2 2" xfId="32333"/>
    <cellStyle name="20% - Accent4 2 2 7 4 2 3" xfId="48189"/>
    <cellStyle name="20% - Accent4 2 2 7 4 3" xfId="26525"/>
    <cellStyle name="20% - Accent4 2 2 7 4 4" xfId="39993"/>
    <cellStyle name="20% - Accent4 2 2 7 5" xfId="18380"/>
    <cellStyle name="20% - Accent4 2 2 7 5 2" xfId="29996"/>
    <cellStyle name="20% - Accent4 2 2 7 5 3" xfId="45852"/>
    <cellStyle name="20% - Accent4 2 2 7 6" xfId="3855"/>
    <cellStyle name="20% - Accent4 2 2 7 7" xfId="24188"/>
    <cellStyle name="20% - Accent4 2 2 7 8" xfId="36053"/>
    <cellStyle name="20% - Accent4 2 2 8" xfId="1514"/>
    <cellStyle name="20% - Accent4 2 2 8 2" xfId="8108"/>
    <cellStyle name="20% - Accent4 2 2 8 2 2" xfId="11123"/>
    <cellStyle name="20% - Accent4 2 2 8 2 2 2" xfId="21849"/>
    <cellStyle name="20% - Accent4 2 2 8 2 2 2 2" xfId="33465"/>
    <cellStyle name="20% - Accent4 2 2 8 2 2 2 3" xfId="49321"/>
    <cellStyle name="20% - Accent4 2 2 8 2 2 3" xfId="27657"/>
    <cellStyle name="20% - Accent4 2 2 8 2 2 4" xfId="41264"/>
    <cellStyle name="20% - Accent4 2 2 8 2 3" xfId="19731"/>
    <cellStyle name="20% - Accent4 2 2 8 2 3 2" xfId="31347"/>
    <cellStyle name="20% - Accent4 2 2 8 2 3 3" xfId="47203"/>
    <cellStyle name="20% - Accent4 2 2 8 2 4" xfId="25539"/>
    <cellStyle name="20% - Accent4 2 2 8 2 5" xfId="38728"/>
    <cellStyle name="20% - Accent4 2 2 8 3" xfId="17210"/>
    <cellStyle name="20% - Accent4 2 2 8 3 2" xfId="23018"/>
    <cellStyle name="20% - Accent4 2 2 8 3 2 2" xfId="34634"/>
    <cellStyle name="20% - Accent4 2 2 8 3 2 3" xfId="50490"/>
    <cellStyle name="20% - Accent4 2 2 8 3 3" xfId="28826"/>
    <cellStyle name="20% - Accent4 2 2 8 3 4" xfId="44682"/>
    <cellStyle name="20% - Accent4 2 2 8 4" xfId="9289"/>
    <cellStyle name="20% - Accent4 2 2 8 4 2" xfId="20315"/>
    <cellStyle name="20% - Accent4 2 2 8 4 2 2" xfId="31931"/>
    <cellStyle name="20% - Accent4 2 2 8 4 2 3" xfId="47787"/>
    <cellStyle name="20% - Accent4 2 2 8 4 3" xfId="26123"/>
    <cellStyle name="20% - Accent4 2 2 8 4 4" xfId="39591"/>
    <cellStyle name="20% - Accent4 2 2 8 5" xfId="18562"/>
    <cellStyle name="20% - Accent4 2 2 8 5 2" xfId="30178"/>
    <cellStyle name="20% - Accent4 2 2 8 5 3" xfId="46034"/>
    <cellStyle name="20% - Accent4 2 2 8 6" xfId="4041"/>
    <cellStyle name="20% - Accent4 2 2 8 7" xfId="24370"/>
    <cellStyle name="20% - Accent4 2 2 8 8" xfId="36238"/>
    <cellStyle name="20% - Accent4 2 2 9" xfId="808"/>
    <cellStyle name="20% - Accent4 2 2 9 2" xfId="7503"/>
    <cellStyle name="20% - Accent4 2 2 9 2 2" xfId="16626"/>
    <cellStyle name="20% - Accent4 2 2 9 2 2 2" xfId="22434"/>
    <cellStyle name="20% - Accent4 2 2 9 2 2 2 2" xfId="34050"/>
    <cellStyle name="20% - Accent4 2 2 9 2 2 2 3" xfId="49906"/>
    <cellStyle name="20% - Accent4 2 2 9 2 2 3" xfId="28242"/>
    <cellStyle name="20% - Accent4 2 2 9 2 2 4" xfId="44098"/>
    <cellStyle name="20% - Accent4 2 2 9 2 3" xfId="19147"/>
    <cellStyle name="20% - Accent4 2 2 9 2 3 2" xfId="30763"/>
    <cellStyle name="20% - Accent4 2 2 9 2 3 3" xfId="46619"/>
    <cellStyle name="20% - Accent4 2 2 9 2 4" xfId="24955"/>
    <cellStyle name="20% - Accent4 2 2 9 2 5" xfId="38136"/>
    <cellStyle name="20% - Accent4 2 2 9 3" xfId="10502"/>
    <cellStyle name="20% - Accent4 2 2 9 3 2" xfId="21265"/>
    <cellStyle name="20% - Accent4 2 2 9 3 2 2" xfId="32881"/>
    <cellStyle name="20% - Accent4 2 2 9 3 2 3" xfId="48737"/>
    <cellStyle name="20% - Accent4 2 2 9 3 3" xfId="27073"/>
    <cellStyle name="20% - Accent4 2 2 9 3 4" xfId="40662"/>
    <cellStyle name="20% - Accent4 2 2 9 4" xfId="17978"/>
    <cellStyle name="20% - Accent4 2 2 9 4 2" xfId="29594"/>
    <cellStyle name="20% - Accent4 2 2 9 4 3" xfId="45450"/>
    <cellStyle name="20% - Accent4 2 2 9 5" xfId="3344"/>
    <cellStyle name="20% - Accent4 2 2 9 6" xfId="23786"/>
    <cellStyle name="20% - Accent4 2 2 9 7" xfId="35604"/>
    <cellStyle name="20% - Accent4 2 3" xfId="582"/>
    <cellStyle name="20% - Accent4 2 3 10" xfId="9126"/>
    <cellStyle name="20% - Accent4 2 3 10 2" xfId="20152"/>
    <cellStyle name="20% - Accent4 2 3 10 2 2" xfId="31768"/>
    <cellStyle name="20% - Accent4 2 3 10 2 3" xfId="47624"/>
    <cellStyle name="20% - Accent4 2 3 10 3" xfId="25960"/>
    <cellStyle name="20% - Accent4 2 3 10 4" xfId="39428"/>
    <cellStyle name="20% - Accent4 2 3 11" xfId="17668"/>
    <cellStyle name="20% - Accent4 2 3 11 2" xfId="29284"/>
    <cellStyle name="20% - Accent4 2 3 11 3" xfId="45140"/>
    <cellStyle name="20% - Accent4 2 3 12" xfId="2666"/>
    <cellStyle name="20% - Accent4 2 3 13" xfId="23476"/>
    <cellStyle name="20% - Accent4 2 3 14" xfId="35123"/>
    <cellStyle name="20% - Accent4 2 3 2" xfId="911"/>
    <cellStyle name="20% - Accent4 2 3 2 2" xfId="1640"/>
    <cellStyle name="20% - Accent4 2 3 2 2 2" xfId="8205"/>
    <cellStyle name="20% - Accent4 2 3 2 2 2 2" xfId="17303"/>
    <cellStyle name="20% - Accent4 2 3 2 2 2 2 2" xfId="23111"/>
    <cellStyle name="20% - Accent4 2 3 2 2 2 2 2 2" xfId="34727"/>
    <cellStyle name="20% - Accent4 2 3 2 2 2 2 2 3" xfId="50583"/>
    <cellStyle name="20% - Accent4 2 3 2 2 2 2 3" xfId="28919"/>
    <cellStyle name="20% - Accent4 2 3 2 2 2 2 4" xfId="44775"/>
    <cellStyle name="20% - Accent4 2 3 2 2 2 3" xfId="19824"/>
    <cellStyle name="20% - Accent4 2 3 2 2 2 3 2" xfId="31440"/>
    <cellStyle name="20% - Accent4 2 3 2 2 2 3 3" xfId="47296"/>
    <cellStyle name="20% - Accent4 2 3 2 2 2 4" xfId="25632"/>
    <cellStyle name="20% - Accent4 2 3 2 2 2 5" xfId="38824"/>
    <cellStyle name="20% - Accent4 2 3 2 2 3" xfId="11227"/>
    <cellStyle name="20% - Accent4 2 3 2 2 3 2" xfId="21942"/>
    <cellStyle name="20% - Accent4 2 3 2 2 3 2 2" xfId="33558"/>
    <cellStyle name="20% - Accent4 2 3 2 2 3 2 3" xfId="49414"/>
    <cellStyle name="20% - Accent4 2 3 2 2 3 3" xfId="27750"/>
    <cellStyle name="20% - Accent4 2 3 2 2 3 4" xfId="41363"/>
    <cellStyle name="20% - Accent4 2 3 2 2 4" xfId="18655"/>
    <cellStyle name="20% - Accent4 2 3 2 2 4 2" xfId="30271"/>
    <cellStyle name="20% - Accent4 2 3 2 2 4 3" xfId="46127"/>
    <cellStyle name="20% - Accent4 2 3 2 2 5" xfId="4167"/>
    <cellStyle name="20% - Accent4 2 3 2 2 6" xfId="24463"/>
    <cellStyle name="20% - Accent4 2 3 2 2 7" xfId="36349"/>
    <cellStyle name="20% - Accent4 2 3 2 3" xfId="7606"/>
    <cellStyle name="20% - Accent4 2 3 2 3 2" xfId="10595"/>
    <cellStyle name="20% - Accent4 2 3 2 3 2 2" xfId="21358"/>
    <cellStyle name="20% - Accent4 2 3 2 3 2 2 2" xfId="32974"/>
    <cellStyle name="20% - Accent4 2 3 2 3 2 2 3" xfId="48830"/>
    <cellStyle name="20% - Accent4 2 3 2 3 2 3" xfId="27166"/>
    <cellStyle name="20% - Accent4 2 3 2 3 2 4" xfId="40755"/>
    <cellStyle name="20% - Accent4 2 3 2 3 3" xfId="19240"/>
    <cellStyle name="20% - Accent4 2 3 2 3 3 2" xfId="30856"/>
    <cellStyle name="20% - Accent4 2 3 2 3 3 3" xfId="46712"/>
    <cellStyle name="20% - Accent4 2 3 2 3 4" xfId="25048"/>
    <cellStyle name="20% - Accent4 2 3 2 3 5" xfId="38232"/>
    <cellStyle name="20% - Accent4 2 3 2 4" xfId="16719"/>
    <cellStyle name="20% - Accent4 2 3 2 4 2" xfId="22527"/>
    <cellStyle name="20% - Accent4 2 3 2 4 2 2" xfId="34143"/>
    <cellStyle name="20% - Accent4 2 3 2 4 2 3" xfId="49999"/>
    <cellStyle name="20% - Accent4 2 3 2 4 3" xfId="28335"/>
    <cellStyle name="20% - Accent4 2 3 2 4 4" xfId="44191"/>
    <cellStyle name="20% - Accent4 2 3 2 5" xfId="9382"/>
    <cellStyle name="20% - Accent4 2 3 2 5 2" xfId="20408"/>
    <cellStyle name="20% - Accent4 2 3 2 5 2 2" xfId="32024"/>
    <cellStyle name="20% - Accent4 2 3 2 5 2 3" xfId="47880"/>
    <cellStyle name="20% - Accent4 2 3 2 5 3" xfId="26216"/>
    <cellStyle name="20% - Accent4 2 3 2 5 4" xfId="39684"/>
    <cellStyle name="20% - Accent4 2 3 2 6" xfId="18071"/>
    <cellStyle name="20% - Accent4 2 3 2 6 2" xfId="29687"/>
    <cellStyle name="20% - Accent4 2 3 2 6 3" xfId="45543"/>
    <cellStyle name="20% - Accent4 2 3 2 7" xfId="3447"/>
    <cellStyle name="20% - Accent4 2 3 2 8" xfId="23879"/>
    <cellStyle name="20% - Accent4 2 3 2 9" xfId="35700"/>
    <cellStyle name="20% - Accent4 2 3 3" xfId="1133"/>
    <cellStyle name="20% - Accent4 2 3 3 2" xfId="1863"/>
    <cellStyle name="20% - Accent4 2 3 3 2 2" xfId="8407"/>
    <cellStyle name="20% - Accent4 2 3 3 2 2 2" xfId="17449"/>
    <cellStyle name="20% - Accent4 2 3 3 2 2 2 2" xfId="23257"/>
    <cellStyle name="20% - Accent4 2 3 3 2 2 2 2 2" xfId="34873"/>
    <cellStyle name="20% - Accent4 2 3 3 2 2 2 2 3" xfId="50729"/>
    <cellStyle name="20% - Accent4 2 3 3 2 2 2 3" xfId="29065"/>
    <cellStyle name="20% - Accent4 2 3 3 2 2 2 4" xfId="44921"/>
    <cellStyle name="20% - Accent4 2 3 3 2 2 3" xfId="19970"/>
    <cellStyle name="20% - Accent4 2 3 3 2 2 3 2" xfId="31586"/>
    <cellStyle name="20% - Accent4 2 3 3 2 2 3 3" xfId="47442"/>
    <cellStyle name="20% - Accent4 2 3 3 2 2 4" xfId="25778"/>
    <cellStyle name="20% - Accent4 2 3 3 2 2 5" xfId="38997"/>
    <cellStyle name="20% - Accent4 2 3 3 2 3" xfId="11380"/>
    <cellStyle name="20% - Accent4 2 3 3 2 3 2" xfId="22088"/>
    <cellStyle name="20% - Accent4 2 3 3 2 3 2 2" xfId="33704"/>
    <cellStyle name="20% - Accent4 2 3 3 2 3 2 3" xfId="49560"/>
    <cellStyle name="20% - Accent4 2 3 3 2 3 3" xfId="27896"/>
    <cellStyle name="20% - Accent4 2 3 3 2 3 4" xfId="41512"/>
    <cellStyle name="20% - Accent4 2 3 3 2 4" xfId="18801"/>
    <cellStyle name="20% - Accent4 2 3 3 2 4 2" xfId="30417"/>
    <cellStyle name="20% - Accent4 2 3 3 2 4 3" xfId="46273"/>
    <cellStyle name="20% - Accent4 2 3 3 2 5" xfId="4390"/>
    <cellStyle name="20% - Accent4 2 3 3 2 6" xfId="24609"/>
    <cellStyle name="20% - Accent4 2 3 3 2 7" xfId="36528"/>
    <cellStyle name="20% - Accent4 2 3 3 3" xfId="7763"/>
    <cellStyle name="20% - Accent4 2 3 3 3 2" xfId="10768"/>
    <cellStyle name="20% - Accent4 2 3 3 3 2 2" xfId="21504"/>
    <cellStyle name="20% - Accent4 2 3 3 3 2 2 2" xfId="33120"/>
    <cellStyle name="20% - Accent4 2 3 3 3 2 2 3" xfId="48976"/>
    <cellStyle name="20% - Accent4 2 3 3 3 2 3" xfId="27312"/>
    <cellStyle name="20% - Accent4 2 3 3 3 2 4" xfId="40912"/>
    <cellStyle name="20% - Accent4 2 3 3 3 3" xfId="19386"/>
    <cellStyle name="20% - Accent4 2 3 3 3 3 2" xfId="31002"/>
    <cellStyle name="20% - Accent4 2 3 3 3 3 3" xfId="46858"/>
    <cellStyle name="20% - Accent4 2 3 3 3 4" xfId="25194"/>
    <cellStyle name="20% - Accent4 2 3 3 3 5" xfId="38383"/>
    <cellStyle name="20% - Accent4 2 3 3 4" xfId="16865"/>
    <cellStyle name="20% - Accent4 2 3 3 4 2" xfId="22673"/>
    <cellStyle name="20% - Accent4 2 3 3 4 2 2" xfId="34289"/>
    <cellStyle name="20% - Accent4 2 3 3 4 2 3" xfId="50145"/>
    <cellStyle name="20% - Accent4 2 3 3 4 3" xfId="28481"/>
    <cellStyle name="20% - Accent4 2 3 3 4 4" xfId="44337"/>
    <cellStyle name="20% - Accent4 2 3 3 5" xfId="9528"/>
    <cellStyle name="20% - Accent4 2 3 3 5 2" xfId="20554"/>
    <cellStyle name="20% - Accent4 2 3 3 5 2 2" xfId="32170"/>
    <cellStyle name="20% - Accent4 2 3 3 5 2 3" xfId="48026"/>
    <cellStyle name="20% - Accent4 2 3 3 5 3" xfId="26362"/>
    <cellStyle name="20% - Accent4 2 3 3 5 4" xfId="39830"/>
    <cellStyle name="20% - Accent4 2 3 3 6" xfId="18217"/>
    <cellStyle name="20% - Accent4 2 3 3 6 2" xfId="29833"/>
    <cellStyle name="20% - Accent4 2 3 3 6 3" xfId="45689"/>
    <cellStyle name="20% - Accent4 2 3 3 7" xfId="3660"/>
    <cellStyle name="20% - Accent4 2 3 3 8" xfId="24025"/>
    <cellStyle name="20% - Accent4 2 3 3 9" xfId="35878"/>
    <cellStyle name="20% - Accent4 2 3 4" xfId="1347"/>
    <cellStyle name="20% - Accent4 2 3 4 2" xfId="7945"/>
    <cellStyle name="20% - Accent4 2 3 4 2 2" xfId="10958"/>
    <cellStyle name="20% - Accent4 2 3 4 2 2 2" xfId="21686"/>
    <cellStyle name="20% - Accent4 2 3 4 2 2 2 2" xfId="33302"/>
    <cellStyle name="20% - Accent4 2 3 4 2 2 2 3" xfId="49158"/>
    <cellStyle name="20% - Accent4 2 3 4 2 2 3" xfId="27494"/>
    <cellStyle name="20% - Accent4 2 3 4 2 2 4" xfId="41100"/>
    <cellStyle name="20% - Accent4 2 3 4 2 3" xfId="19568"/>
    <cellStyle name="20% - Accent4 2 3 4 2 3 2" xfId="31184"/>
    <cellStyle name="20% - Accent4 2 3 4 2 3 3" xfId="47040"/>
    <cellStyle name="20% - Accent4 2 3 4 2 4" xfId="25376"/>
    <cellStyle name="20% - Accent4 2 3 4 2 5" xfId="38565"/>
    <cellStyle name="20% - Accent4 2 3 4 3" xfId="17047"/>
    <cellStyle name="20% - Accent4 2 3 4 3 2" xfId="22855"/>
    <cellStyle name="20% - Accent4 2 3 4 3 2 2" xfId="34471"/>
    <cellStyle name="20% - Accent4 2 3 4 3 2 3" xfId="50327"/>
    <cellStyle name="20% - Accent4 2 3 4 3 3" xfId="28663"/>
    <cellStyle name="20% - Accent4 2 3 4 3 4" xfId="44519"/>
    <cellStyle name="20% - Accent4 2 3 4 4" xfId="9710"/>
    <cellStyle name="20% - Accent4 2 3 4 4 2" xfId="20736"/>
    <cellStyle name="20% - Accent4 2 3 4 4 2 2" xfId="32352"/>
    <cellStyle name="20% - Accent4 2 3 4 4 2 3" xfId="48208"/>
    <cellStyle name="20% - Accent4 2 3 4 4 3" xfId="26544"/>
    <cellStyle name="20% - Accent4 2 3 4 4 4" xfId="40012"/>
    <cellStyle name="20% - Accent4 2 3 4 5" xfId="18399"/>
    <cellStyle name="20% - Accent4 2 3 4 5 2" xfId="30015"/>
    <cellStyle name="20% - Accent4 2 3 4 5 3" xfId="45871"/>
    <cellStyle name="20% - Accent4 2 3 4 6" xfId="3874"/>
    <cellStyle name="20% - Accent4 2 3 4 7" xfId="24207"/>
    <cellStyle name="20% - Accent4 2 3 4 8" xfId="36072"/>
    <cellStyle name="20% - Accent4 2 3 5" xfId="1562"/>
    <cellStyle name="20% - Accent4 2 3 5 2" xfId="8127"/>
    <cellStyle name="20% - Accent4 2 3 5 2 2" xfId="11153"/>
    <cellStyle name="20% - Accent4 2 3 5 2 2 2" xfId="21868"/>
    <cellStyle name="20% - Accent4 2 3 5 2 2 2 2" xfId="33484"/>
    <cellStyle name="20% - Accent4 2 3 5 2 2 2 3" xfId="49340"/>
    <cellStyle name="20% - Accent4 2 3 5 2 2 3" xfId="27676"/>
    <cellStyle name="20% - Accent4 2 3 5 2 2 4" xfId="41289"/>
    <cellStyle name="20% - Accent4 2 3 5 2 3" xfId="19750"/>
    <cellStyle name="20% - Accent4 2 3 5 2 3 2" xfId="31366"/>
    <cellStyle name="20% - Accent4 2 3 5 2 3 3" xfId="47222"/>
    <cellStyle name="20% - Accent4 2 3 5 2 4" xfId="25558"/>
    <cellStyle name="20% - Accent4 2 3 5 2 5" xfId="38747"/>
    <cellStyle name="20% - Accent4 2 3 5 3" xfId="17229"/>
    <cellStyle name="20% - Accent4 2 3 5 3 2" xfId="23037"/>
    <cellStyle name="20% - Accent4 2 3 5 3 2 2" xfId="34653"/>
    <cellStyle name="20% - Accent4 2 3 5 3 2 3" xfId="50509"/>
    <cellStyle name="20% - Accent4 2 3 5 3 3" xfId="28845"/>
    <cellStyle name="20% - Accent4 2 3 5 3 4" xfId="44701"/>
    <cellStyle name="20% - Accent4 2 3 5 4" xfId="9308"/>
    <cellStyle name="20% - Accent4 2 3 5 4 2" xfId="20334"/>
    <cellStyle name="20% - Accent4 2 3 5 4 2 2" xfId="31950"/>
    <cellStyle name="20% - Accent4 2 3 5 4 2 3" xfId="47806"/>
    <cellStyle name="20% - Accent4 2 3 5 4 3" xfId="26142"/>
    <cellStyle name="20% - Accent4 2 3 5 4 4" xfId="39610"/>
    <cellStyle name="20% - Accent4 2 3 5 5" xfId="18581"/>
    <cellStyle name="20% - Accent4 2 3 5 5 2" xfId="30197"/>
    <cellStyle name="20% - Accent4 2 3 5 5 3" xfId="46053"/>
    <cellStyle name="20% - Accent4 2 3 5 6" xfId="4089"/>
    <cellStyle name="20% - Accent4 2 3 5 7" xfId="24389"/>
    <cellStyle name="20% - Accent4 2 3 5 8" xfId="36272"/>
    <cellStyle name="20% - Accent4 2 3 6" xfId="836"/>
    <cellStyle name="20% - Accent4 2 3 6 2" xfId="7531"/>
    <cellStyle name="20% - Accent4 2 3 6 2 2" xfId="16645"/>
    <cellStyle name="20% - Accent4 2 3 6 2 2 2" xfId="22453"/>
    <cellStyle name="20% - Accent4 2 3 6 2 2 2 2" xfId="34069"/>
    <cellStyle name="20% - Accent4 2 3 6 2 2 2 3" xfId="49925"/>
    <cellStyle name="20% - Accent4 2 3 6 2 2 3" xfId="28261"/>
    <cellStyle name="20% - Accent4 2 3 6 2 2 4" xfId="44117"/>
    <cellStyle name="20% - Accent4 2 3 6 2 3" xfId="19166"/>
    <cellStyle name="20% - Accent4 2 3 6 2 3 2" xfId="30782"/>
    <cellStyle name="20% - Accent4 2 3 6 2 3 3" xfId="46638"/>
    <cellStyle name="20% - Accent4 2 3 6 2 4" xfId="24974"/>
    <cellStyle name="20% - Accent4 2 3 6 2 5" xfId="38157"/>
    <cellStyle name="20% - Accent4 2 3 6 3" xfId="10521"/>
    <cellStyle name="20% - Accent4 2 3 6 3 2" xfId="21284"/>
    <cellStyle name="20% - Accent4 2 3 6 3 2 2" xfId="32900"/>
    <cellStyle name="20% - Accent4 2 3 6 3 2 3" xfId="48756"/>
    <cellStyle name="20% - Accent4 2 3 6 3 3" xfId="27092"/>
    <cellStyle name="20% - Accent4 2 3 6 3 4" xfId="40681"/>
    <cellStyle name="20% - Accent4 2 3 6 4" xfId="17997"/>
    <cellStyle name="20% - Accent4 2 3 6 4 2" xfId="29613"/>
    <cellStyle name="20% - Accent4 2 3 6 4 3" xfId="45469"/>
    <cellStyle name="20% - Accent4 2 3 6 5" xfId="3372"/>
    <cellStyle name="20% - Accent4 2 3 6 6" xfId="23805"/>
    <cellStyle name="20% - Accent4 2 3 6 7" xfId="35625"/>
    <cellStyle name="20% - Accent4 2 3 7" xfId="3132"/>
    <cellStyle name="20% - Accent4 2 3 7 2" xfId="10361"/>
    <cellStyle name="20% - Accent4 2 3 7 2 2" xfId="21138"/>
    <cellStyle name="20% - Accent4 2 3 7 2 2 2" xfId="32754"/>
    <cellStyle name="20% - Accent4 2 3 7 2 2 3" xfId="48610"/>
    <cellStyle name="20% - Accent4 2 3 7 2 3" xfId="26946"/>
    <cellStyle name="20% - Accent4 2 3 7 2 4" xfId="40528"/>
    <cellStyle name="20% - Accent4 2 3 7 3" xfId="17851"/>
    <cellStyle name="20% - Accent4 2 3 7 3 2" xfId="29467"/>
    <cellStyle name="20% - Accent4 2 3 7 3 3" xfId="45323"/>
    <cellStyle name="20% - Accent4 2 3 7 4" xfId="23659"/>
    <cellStyle name="20% - Accent4 2 3 7 5" xfId="35439"/>
    <cellStyle name="20% - Accent4 2 3 8" xfId="7306"/>
    <cellStyle name="20% - Accent4 2 3 8 2" xfId="9976"/>
    <cellStyle name="20% - Accent4 2 3 8 2 2" xfId="20955"/>
    <cellStyle name="20% - Accent4 2 3 8 2 2 2" xfId="32571"/>
    <cellStyle name="20% - Accent4 2 3 8 2 2 3" xfId="48427"/>
    <cellStyle name="20% - Accent4 2 3 8 2 3" xfId="26763"/>
    <cellStyle name="20% - Accent4 2 3 8 2 4" xfId="40256"/>
    <cellStyle name="20% - Accent4 2 3 8 3" xfId="19020"/>
    <cellStyle name="20% - Accent4 2 3 8 3 2" xfId="30636"/>
    <cellStyle name="20% - Accent4 2 3 8 3 3" xfId="46492"/>
    <cellStyle name="20% - Accent4 2 3 8 4" xfId="24828"/>
    <cellStyle name="20% - Accent4 2 3 8 5" xfId="37978"/>
    <cellStyle name="20% - Accent4 2 3 9" xfId="16499"/>
    <cellStyle name="20% - Accent4 2 3 9 2" xfId="22307"/>
    <cellStyle name="20% - Accent4 2 3 9 2 2" xfId="33923"/>
    <cellStyle name="20% - Accent4 2 3 9 2 3" xfId="49779"/>
    <cellStyle name="20% - Accent4 2 3 9 3" xfId="28115"/>
    <cellStyle name="20% - Accent4 2 3 9 4" xfId="43971"/>
    <cellStyle name="20% - Accent4 2 4" xfId="622"/>
    <cellStyle name="20% - Accent4 2 4 10" xfId="17704"/>
    <cellStyle name="20% - Accent4 2 4 10 2" xfId="29320"/>
    <cellStyle name="20% - Accent4 2 4 10 3" xfId="45176"/>
    <cellStyle name="20% - Accent4 2 4 11" xfId="2706"/>
    <cellStyle name="20% - Accent4 2 4 12" xfId="23512"/>
    <cellStyle name="20% - Accent4 2 4 13" xfId="35163"/>
    <cellStyle name="20% - Accent4 2 4 2" xfId="1173"/>
    <cellStyle name="20% - Accent4 2 4 2 2" xfId="1899"/>
    <cellStyle name="20% - Accent4 2 4 2 2 2" xfId="8443"/>
    <cellStyle name="20% - Accent4 2 4 2 2 2 2" xfId="17485"/>
    <cellStyle name="20% - Accent4 2 4 2 2 2 2 2" xfId="23293"/>
    <cellStyle name="20% - Accent4 2 4 2 2 2 2 2 2" xfId="34909"/>
    <cellStyle name="20% - Accent4 2 4 2 2 2 2 2 3" xfId="50765"/>
    <cellStyle name="20% - Accent4 2 4 2 2 2 2 3" xfId="29101"/>
    <cellStyle name="20% - Accent4 2 4 2 2 2 2 4" xfId="44957"/>
    <cellStyle name="20% - Accent4 2 4 2 2 2 3" xfId="20006"/>
    <cellStyle name="20% - Accent4 2 4 2 2 2 3 2" xfId="31622"/>
    <cellStyle name="20% - Accent4 2 4 2 2 2 3 3" xfId="47478"/>
    <cellStyle name="20% - Accent4 2 4 2 2 2 4" xfId="25814"/>
    <cellStyle name="20% - Accent4 2 4 2 2 2 5" xfId="39033"/>
    <cellStyle name="20% - Accent4 2 4 2 2 3" xfId="11416"/>
    <cellStyle name="20% - Accent4 2 4 2 2 3 2" xfId="22124"/>
    <cellStyle name="20% - Accent4 2 4 2 2 3 2 2" xfId="33740"/>
    <cellStyle name="20% - Accent4 2 4 2 2 3 2 3" xfId="49596"/>
    <cellStyle name="20% - Accent4 2 4 2 2 3 3" xfId="27932"/>
    <cellStyle name="20% - Accent4 2 4 2 2 3 4" xfId="41548"/>
    <cellStyle name="20% - Accent4 2 4 2 2 4" xfId="18837"/>
    <cellStyle name="20% - Accent4 2 4 2 2 4 2" xfId="30453"/>
    <cellStyle name="20% - Accent4 2 4 2 2 4 3" xfId="46309"/>
    <cellStyle name="20% - Accent4 2 4 2 2 5" xfId="4426"/>
    <cellStyle name="20% - Accent4 2 4 2 2 6" xfId="24645"/>
    <cellStyle name="20% - Accent4 2 4 2 2 7" xfId="36564"/>
    <cellStyle name="20% - Accent4 2 4 2 3" xfId="7799"/>
    <cellStyle name="20% - Accent4 2 4 2 3 2" xfId="10804"/>
    <cellStyle name="20% - Accent4 2 4 2 3 2 2" xfId="21540"/>
    <cellStyle name="20% - Accent4 2 4 2 3 2 2 2" xfId="33156"/>
    <cellStyle name="20% - Accent4 2 4 2 3 2 2 3" xfId="49012"/>
    <cellStyle name="20% - Accent4 2 4 2 3 2 3" xfId="27348"/>
    <cellStyle name="20% - Accent4 2 4 2 3 2 4" xfId="40948"/>
    <cellStyle name="20% - Accent4 2 4 2 3 3" xfId="19422"/>
    <cellStyle name="20% - Accent4 2 4 2 3 3 2" xfId="31038"/>
    <cellStyle name="20% - Accent4 2 4 2 3 3 3" xfId="46894"/>
    <cellStyle name="20% - Accent4 2 4 2 3 4" xfId="25230"/>
    <cellStyle name="20% - Accent4 2 4 2 3 5" xfId="38419"/>
    <cellStyle name="20% - Accent4 2 4 2 4" xfId="16901"/>
    <cellStyle name="20% - Accent4 2 4 2 4 2" xfId="22709"/>
    <cellStyle name="20% - Accent4 2 4 2 4 2 2" xfId="34325"/>
    <cellStyle name="20% - Accent4 2 4 2 4 2 3" xfId="50181"/>
    <cellStyle name="20% - Accent4 2 4 2 4 3" xfId="28517"/>
    <cellStyle name="20% - Accent4 2 4 2 4 4" xfId="44373"/>
    <cellStyle name="20% - Accent4 2 4 2 5" xfId="9564"/>
    <cellStyle name="20% - Accent4 2 4 2 5 2" xfId="20590"/>
    <cellStyle name="20% - Accent4 2 4 2 5 2 2" xfId="32206"/>
    <cellStyle name="20% - Accent4 2 4 2 5 2 3" xfId="48062"/>
    <cellStyle name="20% - Accent4 2 4 2 5 3" xfId="26398"/>
    <cellStyle name="20% - Accent4 2 4 2 5 4" xfId="39866"/>
    <cellStyle name="20% - Accent4 2 4 2 6" xfId="18253"/>
    <cellStyle name="20% - Accent4 2 4 2 6 2" xfId="29869"/>
    <cellStyle name="20% - Accent4 2 4 2 6 3" xfId="45725"/>
    <cellStyle name="20% - Accent4 2 4 2 7" xfId="3700"/>
    <cellStyle name="20% - Accent4 2 4 2 8" xfId="24061"/>
    <cellStyle name="20% - Accent4 2 4 2 9" xfId="35918"/>
    <cellStyle name="20% - Accent4 2 4 3" xfId="1383"/>
    <cellStyle name="20% - Accent4 2 4 3 2" xfId="7981"/>
    <cellStyle name="20% - Accent4 2 4 3 2 2" xfId="10994"/>
    <cellStyle name="20% - Accent4 2 4 3 2 2 2" xfId="21722"/>
    <cellStyle name="20% - Accent4 2 4 3 2 2 2 2" xfId="33338"/>
    <cellStyle name="20% - Accent4 2 4 3 2 2 2 3" xfId="49194"/>
    <cellStyle name="20% - Accent4 2 4 3 2 2 3" xfId="27530"/>
    <cellStyle name="20% - Accent4 2 4 3 2 2 4" xfId="41136"/>
    <cellStyle name="20% - Accent4 2 4 3 2 3" xfId="19604"/>
    <cellStyle name="20% - Accent4 2 4 3 2 3 2" xfId="31220"/>
    <cellStyle name="20% - Accent4 2 4 3 2 3 3" xfId="47076"/>
    <cellStyle name="20% - Accent4 2 4 3 2 4" xfId="25412"/>
    <cellStyle name="20% - Accent4 2 4 3 2 5" xfId="38601"/>
    <cellStyle name="20% - Accent4 2 4 3 3" xfId="17083"/>
    <cellStyle name="20% - Accent4 2 4 3 3 2" xfId="22891"/>
    <cellStyle name="20% - Accent4 2 4 3 3 2 2" xfId="34507"/>
    <cellStyle name="20% - Accent4 2 4 3 3 2 3" xfId="50363"/>
    <cellStyle name="20% - Accent4 2 4 3 3 3" xfId="28699"/>
    <cellStyle name="20% - Accent4 2 4 3 3 4" xfId="44555"/>
    <cellStyle name="20% - Accent4 2 4 3 4" xfId="9746"/>
    <cellStyle name="20% - Accent4 2 4 3 4 2" xfId="20772"/>
    <cellStyle name="20% - Accent4 2 4 3 4 2 2" xfId="32388"/>
    <cellStyle name="20% - Accent4 2 4 3 4 2 3" xfId="48244"/>
    <cellStyle name="20% - Accent4 2 4 3 4 3" xfId="26580"/>
    <cellStyle name="20% - Accent4 2 4 3 4 4" xfId="40048"/>
    <cellStyle name="20% - Accent4 2 4 3 5" xfId="18435"/>
    <cellStyle name="20% - Accent4 2 4 3 5 2" xfId="30051"/>
    <cellStyle name="20% - Accent4 2 4 3 5 3" xfId="45907"/>
    <cellStyle name="20% - Accent4 2 4 3 6" xfId="3910"/>
    <cellStyle name="20% - Accent4 2 4 3 7" xfId="24243"/>
    <cellStyle name="20% - Accent4 2 4 3 8" xfId="36108"/>
    <cellStyle name="20% - Accent4 2 4 4" xfId="1678"/>
    <cellStyle name="20% - Accent4 2 4 4 2" xfId="8241"/>
    <cellStyle name="20% - Accent4 2 4 4 2 2" xfId="11263"/>
    <cellStyle name="20% - Accent4 2 4 4 2 2 2" xfId="21978"/>
    <cellStyle name="20% - Accent4 2 4 4 2 2 2 2" xfId="33594"/>
    <cellStyle name="20% - Accent4 2 4 4 2 2 2 3" xfId="49450"/>
    <cellStyle name="20% - Accent4 2 4 4 2 2 3" xfId="27786"/>
    <cellStyle name="20% - Accent4 2 4 4 2 2 4" xfId="41399"/>
    <cellStyle name="20% - Accent4 2 4 4 2 3" xfId="19860"/>
    <cellStyle name="20% - Accent4 2 4 4 2 3 2" xfId="31476"/>
    <cellStyle name="20% - Accent4 2 4 4 2 3 3" xfId="47332"/>
    <cellStyle name="20% - Accent4 2 4 4 2 4" xfId="25668"/>
    <cellStyle name="20% - Accent4 2 4 4 2 5" xfId="38860"/>
    <cellStyle name="20% - Accent4 2 4 4 3" xfId="17339"/>
    <cellStyle name="20% - Accent4 2 4 4 3 2" xfId="23147"/>
    <cellStyle name="20% - Accent4 2 4 4 3 2 2" xfId="34763"/>
    <cellStyle name="20% - Accent4 2 4 4 3 2 3" xfId="50619"/>
    <cellStyle name="20% - Accent4 2 4 4 3 3" xfId="28955"/>
    <cellStyle name="20% - Accent4 2 4 4 3 4" xfId="44811"/>
    <cellStyle name="20% - Accent4 2 4 4 4" xfId="9418"/>
    <cellStyle name="20% - Accent4 2 4 4 4 2" xfId="20444"/>
    <cellStyle name="20% - Accent4 2 4 4 4 2 2" xfId="32060"/>
    <cellStyle name="20% - Accent4 2 4 4 4 2 3" xfId="47916"/>
    <cellStyle name="20% - Accent4 2 4 4 4 3" xfId="26252"/>
    <cellStyle name="20% - Accent4 2 4 4 4 4" xfId="39720"/>
    <cellStyle name="20% - Accent4 2 4 4 5" xfId="18691"/>
    <cellStyle name="20% - Accent4 2 4 4 5 2" xfId="30307"/>
    <cellStyle name="20% - Accent4 2 4 4 5 3" xfId="46163"/>
    <cellStyle name="20% - Accent4 2 4 4 6" xfId="4205"/>
    <cellStyle name="20% - Accent4 2 4 4 7" xfId="24499"/>
    <cellStyle name="20% - Accent4 2 4 4 8" xfId="36387"/>
    <cellStyle name="20% - Accent4 2 4 5" xfId="948"/>
    <cellStyle name="20% - Accent4 2 4 5 2" xfId="7643"/>
    <cellStyle name="20% - Accent4 2 4 5 2 2" xfId="16755"/>
    <cellStyle name="20% - Accent4 2 4 5 2 2 2" xfId="22563"/>
    <cellStyle name="20% - Accent4 2 4 5 2 2 2 2" xfId="34179"/>
    <cellStyle name="20% - Accent4 2 4 5 2 2 2 3" xfId="50035"/>
    <cellStyle name="20% - Accent4 2 4 5 2 2 3" xfId="28371"/>
    <cellStyle name="20% - Accent4 2 4 5 2 2 4" xfId="44227"/>
    <cellStyle name="20% - Accent4 2 4 5 2 3" xfId="19276"/>
    <cellStyle name="20% - Accent4 2 4 5 2 3 2" xfId="30892"/>
    <cellStyle name="20% - Accent4 2 4 5 2 3 3" xfId="46748"/>
    <cellStyle name="20% - Accent4 2 4 5 2 4" xfId="25084"/>
    <cellStyle name="20% - Accent4 2 4 5 2 5" xfId="38269"/>
    <cellStyle name="20% - Accent4 2 4 5 3" xfId="10631"/>
    <cellStyle name="20% - Accent4 2 4 5 3 2" xfId="21394"/>
    <cellStyle name="20% - Accent4 2 4 5 3 2 2" xfId="33010"/>
    <cellStyle name="20% - Accent4 2 4 5 3 2 3" xfId="48866"/>
    <cellStyle name="20% - Accent4 2 4 5 3 3" xfId="27202"/>
    <cellStyle name="20% - Accent4 2 4 5 3 4" xfId="40791"/>
    <cellStyle name="20% - Accent4 2 4 5 4" xfId="18107"/>
    <cellStyle name="20% - Accent4 2 4 5 4 2" xfId="29723"/>
    <cellStyle name="20% - Accent4 2 4 5 4 3" xfId="45579"/>
    <cellStyle name="20% - Accent4 2 4 5 5" xfId="3484"/>
    <cellStyle name="20% - Accent4 2 4 5 6" xfId="23915"/>
    <cellStyle name="20% - Accent4 2 4 5 7" xfId="35737"/>
    <cellStyle name="20% - Accent4 2 4 6" xfId="3171"/>
    <cellStyle name="20% - Accent4 2 4 6 2" xfId="10400"/>
    <cellStyle name="20% - Accent4 2 4 6 2 2" xfId="21174"/>
    <cellStyle name="20% - Accent4 2 4 6 2 2 2" xfId="32790"/>
    <cellStyle name="20% - Accent4 2 4 6 2 2 3" xfId="48646"/>
    <cellStyle name="20% - Accent4 2 4 6 2 3" xfId="26982"/>
    <cellStyle name="20% - Accent4 2 4 6 2 4" xfId="40566"/>
    <cellStyle name="20% - Accent4 2 4 6 3" xfId="17887"/>
    <cellStyle name="20% - Accent4 2 4 6 3 2" xfId="29503"/>
    <cellStyle name="20% - Accent4 2 4 6 3 3" xfId="45359"/>
    <cellStyle name="20% - Accent4 2 4 6 4" xfId="23695"/>
    <cellStyle name="20% - Accent4 2 4 6 5" xfId="35477"/>
    <cellStyle name="20% - Accent4 2 4 7" xfId="7342"/>
    <cellStyle name="20% - Accent4 2 4 7 2" xfId="10012"/>
    <cellStyle name="20% - Accent4 2 4 7 2 2" xfId="20991"/>
    <cellStyle name="20% - Accent4 2 4 7 2 2 2" xfId="32607"/>
    <cellStyle name="20% - Accent4 2 4 7 2 2 3" xfId="48463"/>
    <cellStyle name="20% - Accent4 2 4 7 2 3" xfId="26799"/>
    <cellStyle name="20% - Accent4 2 4 7 2 4" xfId="40292"/>
    <cellStyle name="20% - Accent4 2 4 7 3" xfId="19056"/>
    <cellStyle name="20% - Accent4 2 4 7 3 2" xfId="30672"/>
    <cellStyle name="20% - Accent4 2 4 7 3 3" xfId="46528"/>
    <cellStyle name="20% - Accent4 2 4 7 4" xfId="24864"/>
    <cellStyle name="20% - Accent4 2 4 7 5" xfId="38014"/>
    <cellStyle name="20% - Accent4 2 4 8" xfId="16535"/>
    <cellStyle name="20% - Accent4 2 4 8 2" xfId="22343"/>
    <cellStyle name="20% - Accent4 2 4 8 2 2" xfId="33959"/>
    <cellStyle name="20% - Accent4 2 4 8 2 3" xfId="49815"/>
    <cellStyle name="20% - Accent4 2 4 8 3" xfId="28151"/>
    <cellStyle name="20% - Accent4 2 4 8 4" xfId="44007"/>
    <cellStyle name="20% - Accent4 2 4 9" xfId="9162"/>
    <cellStyle name="20% - Accent4 2 4 9 2" xfId="20188"/>
    <cellStyle name="20% - Accent4 2 4 9 2 2" xfId="31804"/>
    <cellStyle name="20% - Accent4 2 4 9 2 3" xfId="47660"/>
    <cellStyle name="20% - Accent4 2 4 9 3" xfId="25996"/>
    <cellStyle name="20% - Accent4 2 4 9 4" xfId="39464"/>
    <cellStyle name="20% - Accent4 2 5" xfId="676"/>
    <cellStyle name="20% - Accent4 2 5 10" xfId="17740"/>
    <cellStyle name="20% - Accent4 2 5 10 2" xfId="29356"/>
    <cellStyle name="20% - Accent4 2 5 10 3" xfId="45212"/>
    <cellStyle name="20% - Accent4 2 5 11" xfId="2760"/>
    <cellStyle name="20% - Accent4 2 5 12" xfId="23548"/>
    <cellStyle name="20% - Accent4 2 5 13" xfId="35207"/>
    <cellStyle name="20% - Accent4 2 5 2" xfId="1227"/>
    <cellStyle name="20% - Accent4 2 5 2 2" xfId="1935"/>
    <cellStyle name="20% - Accent4 2 5 2 2 2" xfId="8479"/>
    <cellStyle name="20% - Accent4 2 5 2 2 2 2" xfId="17521"/>
    <cellStyle name="20% - Accent4 2 5 2 2 2 2 2" xfId="23329"/>
    <cellStyle name="20% - Accent4 2 5 2 2 2 2 2 2" xfId="34945"/>
    <cellStyle name="20% - Accent4 2 5 2 2 2 2 2 3" xfId="50801"/>
    <cellStyle name="20% - Accent4 2 5 2 2 2 2 3" xfId="29137"/>
    <cellStyle name="20% - Accent4 2 5 2 2 2 2 4" xfId="44993"/>
    <cellStyle name="20% - Accent4 2 5 2 2 2 3" xfId="20042"/>
    <cellStyle name="20% - Accent4 2 5 2 2 2 3 2" xfId="31658"/>
    <cellStyle name="20% - Accent4 2 5 2 2 2 3 3" xfId="47514"/>
    <cellStyle name="20% - Accent4 2 5 2 2 2 4" xfId="25850"/>
    <cellStyle name="20% - Accent4 2 5 2 2 2 5" xfId="39069"/>
    <cellStyle name="20% - Accent4 2 5 2 2 3" xfId="11452"/>
    <cellStyle name="20% - Accent4 2 5 2 2 3 2" xfId="22160"/>
    <cellStyle name="20% - Accent4 2 5 2 2 3 2 2" xfId="33776"/>
    <cellStyle name="20% - Accent4 2 5 2 2 3 2 3" xfId="49632"/>
    <cellStyle name="20% - Accent4 2 5 2 2 3 3" xfId="27968"/>
    <cellStyle name="20% - Accent4 2 5 2 2 3 4" xfId="41584"/>
    <cellStyle name="20% - Accent4 2 5 2 2 4" xfId="18873"/>
    <cellStyle name="20% - Accent4 2 5 2 2 4 2" xfId="30489"/>
    <cellStyle name="20% - Accent4 2 5 2 2 4 3" xfId="46345"/>
    <cellStyle name="20% - Accent4 2 5 2 2 5" xfId="4462"/>
    <cellStyle name="20% - Accent4 2 5 2 2 6" xfId="24681"/>
    <cellStyle name="20% - Accent4 2 5 2 2 7" xfId="36600"/>
    <cellStyle name="20% - Accent4 2 5 2 3" xfId="7835"/>
    <cellStyle name="20% - Accent4 2 5 2 3 2" xfId="10846"/>
    <cellStyle name="20% - Accent4 2 5 2 3 2 2" xfId="21576"/>
    <cellStyle name="20% - Accent4 2 5 2 3 2 2 2" xfId="33192"/>
    <cellStyle name="20% - Accent4 2 5 2 3 2 2 3" xfId="49048"/>
    <cellStyle name="20% - Accent4 2 5 2 3 2 3" xfId="27384"/>
    <cellStyle name="20% - Accent4 2 5 2 3 2 4" xfId="40989"/>
    <cellStyle name="20% - Accent4 2 5 2 3 3" xfId="19458"/>
    <cellStyle name="20% - Accent4 2 5 2 3 3 2" xfId="31074"/>
    <cellStyle name="20% - Accent4 2 5 2 3 3 3" xfId="46930"/>
    <cellStyle name="20% - Accent4 2 5 2 3 4" xfId="25266"/>
    <cellStyle name="20% - Accent4 2 5 2 3 5" xfId="38455"/>
    <cellStyle name="20% - Accent4 2 5 2 4" xfId="16937"/>
    <cellStyle name="20% - Accent4 2 5 2 4 2" xfId="22745"/>
    <cellStyle name="20% - Accent4 2 5 2 4 2 2" xfId="34361"/>
    <cellStyle name="20% - Accent4 2 5 2 4 2 3" xfId="50217"/>
    <cellStyle name="20% - Accent4 2 5 2 4 3" xfId="28553"/>
    <cellStyle name="20% - Accent4 2 5 2 4 4" xfId="44409"/>
    <cellStyle name="20% - Accent4 2 5 2 5" xfId="9600"/>
    <cellStyle name="20% - Accent4 2 5 2 5 2" xfId="20626"/>
    <cellStyle name="20% - Accent4 2 5 2 5 2 2" xfId="32242"/>
    <cellStyle name="20% - Accent4 2 5 2 5 2 3" xfId="48098"/>
    <cellStyle name="20% - Accent4 2 5 2 5 3" xfId="26434"/>
    <cellStyle name="20% - Accent4 2 5 2 5 4" xfId="39902"/>
    <cellStyle name="20% - Accent4 2 5 2 6" xfId="18289"/>
    <cellStyle name="20% - Accent4 2 5 2 6 2" xfId="29905"/>
    <cellStyle name="20% - Accent4 2 5 2 6 3" xfId="45761"/>
    <cellStyle name="20% - Accent4 2 5 2 7" xfId="3754"/>
    <cellStyle name="20% - Accent4 2 5 2 8" xfId="24097"/>
    <cellStyle name="20% - Accent4 2 5 2 9" xfId="35962"/>
    <cellStyle name="20% - Accent4 2 5 3" xfId="1419"/>
    <cellStyle name="20% - Accent4 2 5 3 2" xfId="8017"/>
    <cellStyle name="20% - Accent4 2 5 3 2 2" xfId="11030"/>
    <cellStyle name="20% - Accent4 2 5 3 2 2 2" xfId="21758"/>
    <cellStyle name="20% - Accent4 2 5 3 2 2 2 2" xfId="33374"/>
    <cellStyle name="20% - Accent4 2 5 3 2 2 2 3" xfId="49230"/>
    <cellStyle name="20% - Accent4 2 5 3 2 2 3" xfId="27566"/>
    <cellStyle name="20% - Accent4 2 5 3 2 2 4" xfId="41172"/>
    <cellStyle name="20% - Accent4 2 5 3 2 3" xfId="19640"/>
    <cellStyle name="20% - Accent4 2 5 3 2 3 2" xfId="31256"/>
    <cellStyle name="20% - Accent4 2 5 3 2 3 3" xfId="47112"/>
    <cellStyle name="20% - Accent4 2 5 3 2 4" xfId="25448"/>
    <cellStyle name="20% - Accent4 2 5 3 2 5" xfId="38637"/>
    <cellStyle name="20% - Accent4 2 5 3 3" xfId="17119"/>
    <cellStyle name="20% - Accent4 2 5 3 3 2" xfId="22927"/>
    <cellStyle name="20% - Accent4 2 5 3 3 2 2" xfId="34543"/>
    <cellStyle name="20% - Accent4 2 5 3 3 2 3" xfId="50399"/>
    <cellStyle name="20% - Accent4 2 5 3 3 3" xfId="28735"/>
    <cellStyle name="20% - Accent4 2 5 3 3 4" xfId="44591"/>
    <cellStyle name="20% - Accent4 2 5 3 4" xfId="9782"/>
    <cellStyle name="20% - Accent4 2 5 3 4 2" xfId="20808"/>
    <cellStyle name="20% - Accent4 2 5 3 4 2 2" xfId="32424"/>
    <cellStyle name="20% - Accent4 2 5 3 4 2 3" xfId="48280"/>
    <cellStyle name="20% - Accent4 2 5 3 4 3" xfId="26616"/>
    <cellStyle name="20% - Accent4 2 5 3 4 4" xfId="40084"/>
    <cellStyle name="20% - Accent4 2 5 3 5" xfId="18471"/>
    <cellStyle name="20% - Accent4 2 5 3 5 2" xfId="30087"/>
    <cellStyle name="20% - Accent4 2 5 3 5 3" xfId="45943"/>
    <cellStyle name="20% - Accent4 2 5 3 6" xfId="3946"/>
    <cellStyle name="20% - Accent4 2 5 3 7" xfId="24279"/>
    <cellStyle name="20% - Accent4 2 5 3 8" xfId="36144"/>
    <cellStyle name="20% - Accent4 2 5 4" xfId="1728"/>
    <cellStyle name="20% - Accent4 2 5 4 2" xfId="8277"/>
    <cellStyle name="20% - Accent4 2 5 4 2 2" xfId="11304"/>
    <cellStyle name="20% - Accent4 2 5 4 2 2 2" xfId="22014"/>
    <cellStyle name="20% - Accent4 2 5 4 2 2 2 2" xfId="33630"/>
    <cellStyle name="20% - Accent4 2 5 4 2 2 2 3" xfId="49486"/>
    <cellStyle name="20% - Accent4 2 5 4 2 2 3" xfId="27822"/>
    <cellStyle name="20% - Accent4 2 5 4 2 2 4" xfId="41437"/>
    <cellStyle name="20% - Accent4 2 5 4 2 3" xfId="19896"/>
    <cellStyle name="20% - Accent4 2 5 4 2 3 2" xfId="31512"/>
    <cellStyle name="20% - Accent4 2 5 4 2 3 3" xfId="47368"/>
    <cellStyle name="20% - Accent4 2 5 4 2 4" xfId="25704"/>
    <cellStyle name="20% - Accent4 2 5 4 2 5" xfId="38896"/>
    <cellStyle name="20% - Accent4 2 5 4 3" xfId="17375"/>
    <cellStyle name="20% - Accent4 2 5 4 3 2" xfId="23183"/>
    <cellStyle name="20% - Accent4 2 5 4 3 2 2" xfId="34799"/>
    <cellStyle name="20% - Accent4 2 5 4 3 2 3" xfId="50655"/>
    <cellStyle name="20% - Accent4 2 5 4 3 3" xfId="28991"/>
    <cellStyle name="20% - Accent4 2 5 4 3 4" xfId="44847"/>
    <cellStyle name="20% - Accent4 2 5 4 4" xfId="9454"/>
    <cellStyle name="20% - Accent4 2 5 4 4 2" xfId="20480"/>
    <cellStyle name="20% - Accent4 2 5 4 4 2 2" xfId="32096"/>
    <cellStyle name="20% - Accent4 2 5 4 4 2 3" xfId="47952"/>
    <cellStyle name="20% - Accent4 2 5 4 4 3" xfId="26288"/>
    <cellStyle name="20% - Accent4 2 5 4 4 4" xfId="39756"/>
    <cellStyle name="20% - Accent4 2 5 4 5" xfId="18727"/>
    <cellStyle name="20% - Accent4 2 5 4 5 2" xfId="30343"/>
    <cellStyle name="20% - Accent4 2 5 4 5 3" xfId="46199"/>
    <cellStyle name="20% - Accent4 2 5 4 6" xfId="4255"/>
    <cellStyle name="20% - Accent4 2 5 4 7" xfId="24535"/>
    <cellStyle name="20% - Accent4 2 5 4 8" xfId="36427"/>
    <cellStyle name="20% - Accent4 2 5 5" xfId="988"/>
    <cellStyle name="20% - Accent4 2 5 5 2" xfId="7683"/>
    <cellStyle name="20% - Accent4 2 5 5 2 2" xfId="16791"/>
    <cellStyle name="20% - Accent4 2 5 5 2 2 2" xfId="22599"/>
    <cellStyle name="20% - Accent4 2 5 5 2 2 2 2" xfId="34215"/>
    <cellStyle name="20% - Accent4 2 5 5 2 2 2 3" xfId="50071"/>
    <cellStyle name="20% - Accent4 2 5 5 2 2 3" xfId="28407"/>
    <cellStyle name="20% - Accent4 2 5 5 2 2 4" xfId="44263"/>
    <cellStyle name="20% - Accent4 2 5 5 2 3" xfId="19312"/>
    <cellStyle name="20% - Accent4 2 5 5 2 3 2" xfId="30928"/>
    <cellStyle name="20% - Accent4 2 5 5 2 3 3" xfId="46784"/>
    <cellStyle name="20% - Accent4 2 5 5 2 4" xfId="25120"/>
    <cellStyle name="20% - Accent4 2 5 5 2 5" xfId="38307"/>
    <cellStyle name="20% - Accent4 2 5 5 3" xfId="10667"/>
    <cellStyle name="20% - Accent4 2 5 5 3 2" xfId="21430"/>
    <cellStyle name="20% - Accent4 2 5 5 3 2 2" xfId="33046"/>
    <cellStyle name="20% - Accent4 2 5 5 3 2 3" xfId="48902"/>
    <cellStyle name="20% - Accent4 2 5 5 3 3" xfId="27238"/>
    <cellStyle name="20% - Accent4 2 5 5 3 4" xfId="40827"/>
    <cellStyle name="20% - Accent4 2 5 5 4" xfId="18143"/>
    <cellStyle name="20% - Accent4 2 5 5 4 2" xfId="29759"/>
    <cellStyle name="20% - Accent4 2 5 5 4 3" xfId="45615"/>
    <cellStyle name="20% - Accent4 2 5 5 5" xfId="3524"/>
    <cellStyle name="20% - Accent4 2 5 5 6" xfId="23951"/>
    <cellStyle name="20% - Accent4 2 5 5 7" xfId="35775"/>
    <cellStyle name="20% - Accent4 2 5 6" xfId="3216"/>
    <cellStyle name="20% - Accent4 2 5 6 2" xfId="10444"/>
    <cellStyle name="20% - Accent4 2 5 6 2 2" xfId="21210"/>
    <cellStyle name="20% - Accent4 2 5 6 2 2 2" xfId="32826"/>
    <cellStyle name="20% - Accent4 2 5 6 2 2 3" xfId="48682"/>
    <cellStyle name="20% - Accent4 2 5 6 2 3" xfId="27018"/>
    <cellStyle name="20% - Accent4 2 5 6 2 4" xfId="40607"/>
    <cellStyle name="20% - Accent4 2 5 6 3" xfId="17923"/>
    <cellStyle name="20% - Accent4 2 5 6 3 2" xfId="29539"/>
    <cellStyle name="20% - Accent4 2 5 6 3 3" xfId="45395"/>
    <cellStyle name="20% - Accent4 2 5 6 4" xfId="23731"/>
    <cellStyle name="20% - Accent4 2 5 6 5" xfId="35518"/>
    <cellStyle name="20% - Accent4 2 5 7" xfId="7378"/>
    <cellStyle name="20% - Accent4 2 5 7 2" xfId="10053"/>
    <cellStyle name="20% - Accent4 2 5 7 2 2" xfId="21027"/>
    <cellStyle name="20% - Accent4 2 5 7 2 2 2" xfId="32643"/>
    <cellStyle name="20% - Accent4 2 5 7 2 2 3" xfId="48499"/>
    <cellStyle name="20% - Accent4 2 5 7 2 3" xfId="26835"/>
    <cellStyle name="20% - Accent4 2 5 7 2 4" xfId="40330"/>
    <cellStyle name="20% - Accent4 2 5 7 3" xfId="19092"/>
    <cellStyle name="20% - Accent4 2 5 7 3 2" xfId="30708"/>
    <cellStyle name="20% - Accent4 2 5 7 3 3" xfId="46564"/>
    <cellStyle name="20% - Accent4 2 5 7 4" xfId="24900"/>
    <cellStyle name="20% - Accent4 2 5 7 5" xfId="38050"/>
    <cellStyle name="20% - Accent4 2 5 8" xfId="16571"/>
    <cellStyle name="20% - Accent4 2 5 8 2" xfId="22379"/>
    <cellStyle name="20% - Accent4 2 5 8 2 2" xfId="33995"/>
    <cellStyle name="20% - Accent4 2 5 8 2 3" xfId="49851"/>
    <cellStyle name="20% - Accent4 2 5 8 3" xfId="28187"/>
    <cellStyle name="20% - Accent4 2 5 8 4" xfId="44043"/>
    <cellStyle name="20% - Accent4 2 5 9" xfId="9198"/>
    <cellStyle name="20% - Accent4 2 5 9 2" xfId="20224"/>
    <cellStyle name="20% - Accent4 2 5 9 2 2" xfId="31840"/>
    <cellStyle name="20% - Accent4 2 5 9 2 3" xfId="47696"/>
    <cellStyle name="20% - Accent4 2 5 9 3" xfId="26032"/>
    <cellStyle name="20% - Accent4 2 5 9 4" xfId="39500"/>
    <cellStyle name="20% - Accent4 2 6" xfId="511"/>
    <cellStyle name="20% - Accent4 2 6 10" xfId="17631"/>
    <cellStyle name="20% - Accent4 2 6 10 2" xfId="29247"/>
    <cellStyle name="20% - Accent4 2 6 10 3" xfId="45103"/>
    <cellStyle name="20% - Accent4 2 6 11" xfId="2620"/>
    <cellStyle name="20% - Accent4 2 6 12" xfId="23439"/>
    <cellStyle name="20% - Accent4 2 6 13" xfId="35083"/>
    <cellStyle name="20% - Accent4 2 6 2" xfId="1268"/>
    <cellStyle name="20% - Accent4 2 6 2 2" xfId="1971"/>
    <cellStyle name="20% - Accent4 2 6 2 2 2" xfId="8515"/>
    <cellStyle name="20% - Accent4 2 6 2 2 2 2" xfId="17557"/>
    <cellStyle name="20% - Accent4 2 6 2 2 2 2 2" xfId="23365"/>
    <cellStyle name="20% - Accent4 2 6 2 2 2 2 2 2" xfId="34981"/>
    <cellStyle name="20% - Accent4 2 6 2 2 2 2 2 3" xfId="50837"/>
    <cellStyle name="20% - Accent4 2 6 2 2 2 2 3" xfId="29173"/>
    <cellStyle name="20% - Accent4 2 6 2 2 2 2 4" xfId="45029"/>
    <cellStyle name="20% - Accent4 2 6 2 2 2 3" xfId="20078"/>
    <cellStyle name="20% - Accent4 2 6 2 2 2 3 2" xfId="31694"/>
    <cellStyle name="20% - Accent4 2 6 2 2 2 3 3" xfId="47550"/>
    <cellStyle name="20% - Accent4 2 6 2 2 2 4" xfId="25886"/>
    <cellStyle name="20% - Accent4 2 6 2 2 2 5" xfId="39105"/>
    <cellStyle name="20% - Accent4 2 6 2 2 3" xfId="11488"/>
    <cellStyle name="20% - Accent4 2 6 2 2 3 2" xfId="22196"/>
    <cellStyle name="20% - Accent4 2 6 2 2 3 2 2" xfId="33812"/>
    <cellStyle name="20% - Accent4 2 6 2 2 3 2 3" xfId="49668"/>
    <cellStyle name="20% - Accent4 2 6 2 2 3 3" xfId="28004"/>
    <cellStyle name="20% - Accent4 2 6 2 2 3 4" xfId="41620"/>
    <cellStyle name="20% - Accent4 2 6 2 2 4" xfId="18909"/>
    <cellStyle name="20% - Accent4 2 6 2 2 4 2" xfId="30525"/>
    <cellStyle name="20% - Accent4 2 6 2 2 4 3" xfId="46381"/>
    <cellStyle name="20% - Accent4 2 6 2 2 5" xfId="4498"/>
    <cellStyle name="20% - Accent4 2 6 2 2 6" xfId="24717"/>
    <cellStyle name="20% - Accent4 2 6 2 2 7" xfId="36636"/>
    <cellStyle name="20% - Accent4 2 6 2 3" xfId="7871"/>
    <cellStyle name="20% - Accent4 2 6 2 3 2" xfId="10883"/>
    <cellStyle name="20% - Accent4 2 6 2 3 2 2" xfId="21612"/>
    <cellStyle name="20% - Accent4 2 6 2 3 2 2 2" xfId="33228"/>
    <cellStyle name="20% - Accent4 2 6 2 3 2 2 3" xfId="49084"/>
    <cellStyle name="20% - Accent4 2 6 2 3 2 3" xfId="27420"/>
    <cellStyle name="20% - Accent4 2 6 2 3 2 4" xfId="41025"/>
    <cellStyle name="20% - Accent4 2 6 2 3 3" xfId="19494"/>
    <cellStyle name="20% - Accent4 2 6 2 3 3 2" xfId="31110"/>
    <cellStyle name="20% - Accent4 2 6 2 3 3 3" xfId="46966"/>
    <cellStyle name="20% - Accent4 2 6 2 3 4" xfId="25302"/>
    <cellStyle name="20% - Accent4 2 6 2 3 5" xfId="38491"/>
    <cellStyle name="20% - Accent4 2 6 2 4" xfId="16973"/>
    <cellStyle name="20% - Accent4 2 6 2 4 2" xfId="22781"/>
    <cellStyle name="20% - Accent4 2 6 2 4 2 2" xfId="34397"/>
    <cellStyle name="20% - Accent4 2 6 2 4 2 3" xfId="50253"/>
    <cellStyle name="20% - Accent4 2 6 2 4 3" xfId="28589"/>
    <cellStyle name="20% - Accent4 2 6 2 4 4" xfId="44445"/>
    <cellStyle name="20% - Accent4 2 6 2 5" xfId="9636"/>
    <cellStyle name="20% - Accent4 2 6 2 5 2" xfId="20662"/>
    <cellStyle name="20% - Accent4 2 6 2 5 2 2" xfId="32278"/>
    <cellStyle name="20% - Accent4 2 6 2 5 2 3" xfId="48134"/>
    <cellStyle name="20% - Accent4 2 6 2 5 3" xfId="26470"/>
    <cellStyle name="20% - Accent4 2 6 2 5 4" xfId="39938"/>
    <cellStyle name="20% - Accent4 2 6 2 6" xfId="18325"/>
    <cellStyle name="20% - Accent4 2 6 2 6 2" xfId="29941"/>
    <cellStyle name="20% - Accent4 2 6 2 6 3" xfId="45797"/>
    <cellStyle name="20% - Accent4 2 6 2 7" xfId="3795"/>
    <cellStyle name="20% - Accent4 2 6 2 8" xfId="24133"/>
    <cellStyle name="20% - Accent4 2 6 2 9" xfId="35998"/>
    <cellStyle name="20% - Accent4 2 6 3" xfId="1455"/>
    <cellStyle name="20% - Accent4 2 6 3 2" xfId="8053"/>
    <cellStyle name="20% - Accent4 2 6 3 2 2" xfId="11066"/>
    <cellStyle name="20% - Accent4 2 6 3 2 2 2" xfId="21794"/>
    <cellStyle name="20% - Accent4 2 6 3 2 2 2 2" xfId="33410"/>
    <cellStyle name="20% - Accent4 2 6 3 2 2 2 3" xfId="49266"/>
    <cellStyle name="20% - Accent4 2 6 3 2 2 3" xfId="27602"/>
    <cellStyle name="20% - Accent4 2 6 3 2 2 4" xfId="41208"/>
    <cellStyle name="20% - Accent4 2 6 3 2 3" xfId="19676"/>
    <cellStyle name="20% - Accent4 2 6 3 2 3 2" xfId="31292"/>
    <cellStyle name="20% - Accent4 2 6 3 2 3 3" xfId="47148"/>
    <cellStyle name="20% - Accent4 2 6 3 2 4" xfId="25484"/>
    <cellStyle name="20% - Accent4 2 6 3 2 5" xfId="38673"/>
    <cellStyle name="20% - Accent4 2 6 3 3" xfId="17155"/>
    <cellStyle name="20% - Accent4 2 6 3 3 2" xfId="22963"/>
    <cellStyle name="20% - Accent4 2 6 3 3 2 2" xfId="34579"/>
    <cellStyle name="20% - Accent4 2 6 3 3 2 3" xfId="50435"/>
    <cellStyle name="20% - Accent4 2 6 3 3 3" xfId="28771"/>
    <cellStyle name="20% - Accent4 2 6 3 3 4" xfId="44627"/>
    <cellStyle name="20% - Accent4 2 6 3 4" xfId="9818"/>
    <cellStyle name="20% - Accent4 2 6 3 4 2" xfId="20844"/>
    <cellStyle name="20% - Accent4 2 6 3 4 2 2" xfId="32460"/>
    <cellStyle name="20% - Accent4 2 6 3 4 2 3" xfId="48316"/>
    <cellStyle name="20% - Accent4 2 6 3 4 3" xfId="26652"/>
    <cellStyle name="20% - Accent4 2 6 3 4 4" xfId="40120"/>
    <cellStyle name="20% - Accent4 2 6 3 5" xfId="18507"/>
    <cellStyle name="20% - Accent4 2 6 3 5 2" xfId="30123"/>
    <cellStyle name="20% - Accent4 2 6 3 5 3" xfId="45979"/>
    <cellStyle name="20% - Accent4 2 6 3 6" xfId="3982"/>
    <cellStyle name="20% - Accent4 2 6 3 7" xfId="24315"/>
    <cellStyle name="20% - Accent4 2 6 3 8" xfId="36180"/>
    <cellStyle name="20% - Accent4 2 6 4" xfId="1599"/>
    <cellStyle name="20% - Accent4 2 6 4 2" xfId="8164"/>
    <cellStyle name="20% - Accent4 2 6 4 2 2" xfId="11190"/>
    <cellStyle name="20% - Accent4 2 6 4 2 2 2" xfId="21905"/>
    <cellStyle name="20% - Accent4 2 6 4 2 2 2 2" xfId="33521"/>
    <cellStyle name="20% - Accent4 2 6 4 2 2 2 3" xfId="49377"/>
    <cellStyle name="20% - Accent4 2 6 4 2 2 3" xfId="27713"/>
    <cellStyle name="20% - Accent4 2 6 4 2 2 4" xfId="41326"/>
    <cellStyle name="20% - Accent4 2 6 4 2 3" xfId="19787"/>
    <cellStyle name="20% - Accent4 2 6 4 2 3 2" xfId="31403"/>
    <cellStyle name="20% - Accent4 2 6 4 2 3 3" xfId="47259"/>
    <cellStyle name="20% - Accent4 2 6 4 2 4" xfId="25595"/>
    <cellStyle name="20% - Accent4 2 6 4 2 5" xfId="38784"/>
    <cellStyle name="20% - Accent4 2 6 4 3" xfId="17266"/>
    <cellStyle name="20% - Accent4 2 6 4 3 2" xfId="23074"/>
    <cellStyle name="20% - Accent4 2 6 4 3 2 2" xfId="34690"/>
    <cellStyle name="20% - Accent4 2 6 4 3 2 3" xfId="50546"/>
    <cellStyle name="20% - Accent4 2 6 4 3 3" xfId="28882"/>
    <cellStyle name="20% - Accent4 2 6 4 3 4" xfId="44738"/>
    <cellStyle name="20% - Accent4 2 6 4 4" xfId="9345"/>
    <cellStyle name="20% - Accent4 2 6 4 4 2" xfId="20371"/>
    <cellStyle name="20% - Accent4 2 6 4 4 2 2" xfId="31987"/>
    <cellStyle name="20% - Accent4 2 6 4 4 2 3" xfId="47843"/>
    <cellStyle name="20% - Accent4 2 6 4 4 3" xfId="26179"/>
    <cellStyle name="20% - Accent4 2 6 4 4 4" xfId="39647"/>
    <cellStyle name="20% - Accent4 2 6 4 5" xfId="18618"/>
    <cellStyle name="20% - Accent4 2 6 4 5 2" xfId="30234"/>
    <cellStyle name="20% - Accent4 2 6 4 5 3" xfId="46090"/>
    <cellStyle name="20% - Accent4 2 6 4 6" xfId="4126"/>
    <cellStyle name="20% - Accent4 2 6 4 7" xfId="24426"/>
    <cellStyle name="20% - Accent4 2 6 4 8" xfId="36309"/>
    <cellStyle name="20% - Accent4 2 6 5" xfId="873"/>
    <cellStyle name="20% - Accent4 2 6 5 2" xfId="7568"/>
    <cellStyle name="20% - Accent4 2 6 5 2 2" xfId="16682"/>
    <cellStyle name="20% - Accent4 2 6 5 2 2 2" xfId="22490"/>
    <cellStyle name="20% - Accent4 2 6 5 2 2 2 2" xfId="34106"/>
    <cellStyle name="20% - Accent4 2 6 5 2 2 2 3" xfId="49962"/>
    <cellStyle name="20% - Accent4 2 6 5 2 2 3" xfId="28298"/>
    <cellStyle name="20% - Accent4 2 6 5 2 2 4" xfId="44154"/>
    <cellStyle name="20% - Accent4 2 6 5 2 3" xfId="19203"/>
    <cellStyle name="20% - Accent4 2 6 5 2 3 2" xfId="30819"/>
    <cellStyle name="20% - Accent4 2 6 5 2 3 3" xfId="46675"/>
    <cellStyle name="20% - Accent4 2 6 5 2 4" xfId="25011"/>
    <cellStyle name="20% - Accent4 2 6 5 2 5" xfId="38194"/>
    <cellStyle name="20% - Accent4 2 6 5 3" xfId="10558"/>
    <cellStyle name="20% - Accent4 2 6 5 3 2" xfId="21321"/>
    <cellStyle name="20% - Accent4 2 6 5 3 2 2" xfId="32937"/>
    <cellStyle name="20% - Accent4 2 6 5 3 2 3" xfId="48793"/>
    <cellStyle name="20% - Accent4 2 6 5 3 3" xfId="27129"/>
    <cellStyle name="20% - Accent4 2 6 5 3 4" xfId="40718"/>
    <cellStyle name="20% - Accent4 2 6 5 4" xfId="18034"/>
    <cellStyle name="20% - Accent4 2 6 5 4 2" xfId="29650"/>
    <cellStyle name="20% - Accent4 2 6 5 4 3" xfId="45506"/>
    <cellStyle name="20% - Accent4 2 6 5 5" xfId="3409"/>
    <cellStyle name="20% - Accent4 2 6 5 6" xfId="23842"/>
    <cellStyle name="20% - Accent4 2 6 5 7" xfId="35662"/>
    <cellStyle name="20% - Accent4 2 6 6" xfId="3073"/>
    <cellStyle name="20% - Accent4 2 6 6 2" xfId="10303"/>
    <cellStyle name="20% - Accent4 2 6 6 2 2" xfId="21101"/>
    <cellStyle name="20% - Accent4 2 6 6 2 2 2" xfId="32717"/>
    <cellStyle name="20% - Accent4 2 6 6 2 2 3" xfId="48573"/>
    <cellStyle name="20% - Accent4 2 6 6 2 3" xfId="26909"/>
    <cellStyle name="20% - Accent4 2 6 6 2 4" xfId="40481"/>
    <cellStyle name="20% - Accent4 2 6 6 3" xfId="17814"/>
    <cellStyle name="20% - Accent4 2 6 6 3 2" xfId="29430"/>
    <cellStyle name="20% - Accent4 2 6 6 3 3" xfId="45286"/>
    <cellStyle name="20% - Accent4 2 6 6 4" xfId="23622"/>
    <cellStyle name="20% - Accent4 2 6 6 5" xfId="35392"/>
    <cellStyle name="20% - Accent4 2 6 7" xfId="7269"/>
    <cellStyle name="20% - Accent4 2 6 7 2" xfId="9935"/>
    <cellStyle name="20% - Accent4 2 6 7 2 2" xfId="20918"/>
    <cellStyle name="20% - Accent4 2 6 7 2 2 2" xfId="32534"/>
    <cellStyle name="20% - Accent4 2 6 7 2 2 3" xfId="48390"/>
    <cellStyle name="20% - Accent4 2 6 7 2 3" xfId="26726"/>
    <cellStyle name="20% - Accent4 2 6 7 2 4" xfId="40219"/>
    <cellStyle name="20% - Accent4 2 6 7 3" xfId="18983"/>
    <cellStyle name="20% - Accent4 2 6 7 3 2" xfId="30599"/>
    <cellStyle name="20% - Accent4 2 6 7 3 3" xfId="46455"/>
    <cellStyle name="20% - Accent4 2 6 7 4" xfId="24791"/>
    <cellStyle name="20% - Accent4 2 6 7 5" xfId="37941"/>
    <cellStyle name="20% - Accent4 2 6 8" xfId="16462"/>
    <cellStyle name="20% - Accent4 2 6 8 2" xfId="22270"/>
    <cellStyle name="20% - Accent4 2 6 8 2 2" xfId="33886"/>
    <cellStyle name="20% - Accent4 2 6 8 2 3" xfId="49742"/>
    <cellStyle name="20% - Accent4 2 6 8 3" xfId="28078"/>
    <cellStyle name="20% - Accent4 2 6 8 4" xfId="43934"/>
    <cellStyle name="20% - Accent4 2 6 9" xfId="9234"/>
    <cellStyle name="20% - Accent4 2 6 9 2" xfId="20260"/>
    <cellStyle name="20% - Accent4 2 6 9 2 2" xfId="31876"/>
    <cellStyle name="20% - Accent4 2 6 9 2 3" xfId="47732"/>
    <cellStyle name="20% - Accent4 2 6 9 3" xfId="26068"/>
    <cellStyle name="20% - Accent4 2 6 9 4" xfId="39536"/>
    <cellStyle name="20% - Accent4 2 7" xfId="1062"/>
    <cellStyle name="20% - Accent4 2 7 2" xfId="1826"/>
    <cellStyle name="20% - Accent4 2 7 2 2" xfId="8370"/>
    <cellStyle name="20% - Accent4 2 7 2 2 2" xfId="17412"/>
    <cellStyle name="20% - Accent4 2 7 2 2 2 2" xfId="23220"/>
    <cellStyle name="20% - Accent4 2 7 2 2 2 2 2" xfId="34836"/>
    <cellStyle name="20% - Accent4 2 7 2 2 2 2 3" xfId="50692"/>
    <cellStyle name="20% - Accent4 2 7 2 2 2 3" xfId="29028"/>
    <cellStyle name="20% - Accent4 2 7 2 2 2 4" xfId="44884"/>
    <cellStyle name="20% - Accent4 2 7 2 2 3" xfId="19933"/>
    <cellStyle name="20% - Accent4 2 7 2 2 3 2" xfId="31549"/>
    <cellStyle name="20% - Accent4 2 7 2 2 3 3" xfId="47405"/>
    <cellStyle name="20% - Accent4 2 7 2 2 4" xfId="25741"/>
    <cellStyle name="20% - Accent4 2 7 2 2 5" xfId="38960"/>
    <cellStyle name="20% - Accent4 2 7 2 3" xfId="11343"/>
    <cellStyle name="20% - Accent4 2 7 2 3 2" xfId="22051"/>
    <cellStyle name="20% - Accent4 2 7 2 3 2 2" xfId="33667"/>
    <cellStyle name="20% - Accent4 2 7 2 3 2 3" xfId="49523"/>
    <cellStyle name="20% - Accent4 2 7 2 3 3" xfId="27859"/>
    <cellStyle name="20% - Accent4 2 7 2 3 4" xfId="41475"/>
    <cellStyle name="20% - Accent4 2 7 2 4" xfId="18764"/>
    <cellStyle name="20% - Accent4 2 7 2 4 2" xfId="30380"/>
    <cellStyle name="20% - Accent4 2 7 2 4 3" xfId="46236"/>
    <cellStyle name="20% - Accent4 2 7 2 5" xfId="4353"/>
    <cellStyle name="20% - Accent4 2 7 2 6" xfId="24572"/>
    <cellStyle name="20% - Accent4 2 7 2 7" xfId="36491"/>
    <cellStyle name="20% - Accent4 2 7 3" xfId="7726"/>
    <cellStyle name="20% - Accent4 2 7 3 2" xfId="10723"/>
    <cellStyle name="20% - Accent4 2 7 3 2 2" xfId="21467"/>
    <cellStyle name="20% - Accent4 2 7 3 2 2 2" xfId="33083"/>
    <cellStyle name="20% - Accent4 2 7 3 2 2 3" xfId="48939"/>
    <cellStyle name="20% - Accent4 2 7 3 2 3" xfId="27275"/>
    <cellStyle name="20% - Accent4 2 7 3 2 4" xfId="40873"/>
    <cellStyle name="20% - Accent4 2 7 3 3" xfId="19349"/>
    <cellStyle name="20% - Accent4 2 7 3 3 2" xfId="30965"/>
    <cellStyle name="20% - Accent4 2 7 3 3 3" xfId="46821"/>
    <cellStyle name="20% - Accent4 2 7 3 4" xfId="25157"/>
    <cellStyle name="20% - Accent4 2 7 3 5" xfId="38346"/>
    <cellStyle name="20% - Accent4 2 7 4" xfId="16828"/>
    <cellStyle name="20% - Accent4 2 7 4 2" xfId="22636"/>
    <cellStyle name="20% - Accent4 2 7 4 2 2" xfId="34252"/>
    <cellStyle name="20% - Accent4 2 7 4 2 3" xfId="50108"/>
    <cellStyle name="20% - Accent4 2 7 4 3" xfId="28444"/>
    <cellStyle name="20% - Accent4 2 7 4 4" xfId="44300"/>
    <cellStyle name="20% - Accent4 2 7 5" xfId="9491"/>
    <cellStyle name="20% - Accent4 2 7 5 2" xfId="20517"/>
    <cellStyle name="20% - Accent4 2 7 5 2 2" xfId="32133"/>
    <cellStyle name="20% - Accent4 2 7 5 2 3" xfId="47989"/>
    <cellStyle name="20% - Accent4 2 7 5 3" xfId="26325"/>
    <cellStyle name="20% - Accent4 2 7 5 4" xfId="39793"/>
    <cellStyle name="20% - Accent4 2 7 6" xfId="18180"/>
    <cellStyle name="20% - Accent4 2 7 6 2" xfId="29796"/>
    <cellStyle name="20% - Accent4 2 7 6 3" xfId="45652"/>
    <cellStyle name="20% - Accent4 2 7 7" xfId="3589"/>
    <cellStyle name="20% - Accent4 2 7 8" xfId="23988"/>
    <cellStyle name="20% - Accent4 2 7 9" xfId="35826"/>
    <cellStyle name="20% - Accent4 2 8" xfId="1310"/>
    <cellStyle name="20% - Accent4 2 8 2" xfId="7908"/>
    <cellStyle name="20% - Accent4 2 8 2 2" xfId="10921"/>
    <cellStyle name="20% - Accent4 2 8 2 2 2" xfId="21649"/>
    <cellStyle name="20% - Accent4 2 8 2 2 2 2" xfId="33265"/>
    <cellStyle name="20% - Accent4 2 8 2 2 2 3" xfId="49121"/>
    <cellStyle name="20% - Accent4 2 8 2 2 3" xfId="27457"/>
    <cellStyle name="20% - Accent4 2 8 2 2 4" xfId="41063"/>
    <cellStyle name="20% - Accent4 2 8 2 3" xfId="19531"/>
    <cellStyle name="20% - Accent4 2 8 2 3 2" xfId="31147"/>
    <cellStyle name="20% - Accent4 2 8 2 3 3" xfId="47003"/>
    <cellStyle name="20% - Accent4 2 8 2 4" xfId="25339"/>
    <cellStyle name="20% - Accent4 2 8 2 5" xfId="38528"/>
    <cellStyle name="20% - Accent4 2 8 3" xfId="17010"/>
    <cellStyle name="20% - Accent4 2 8 3 2" xfId="22818"/>
    <cellStyle name="20% - Accent4 2 8 3 2 2" xfId="34434"/>
    <cellStyle name="20% - Accent4 2 8 3 2 3" xfId="50290"/>
    <cellStyle name="20% - Accent4 2 8 3 3" xfId="28626"/>
    <cellStyle name="20% - Accent4 2 8 3 4" xfId="44482"/>
    <cellStyle name="20% - Accent4 2 8 4" xfId="9673"/>
    <cellStyle name="20% - Accent4 2 8 4 2" xfId="20699"/>
    <cellStyle name="20% - Accent4 2 8 4 2 2" xfId="32315"/>
    <cellStyle name="20% - Accent4 2 8 4 2 3" xfId="48171"/>
    <cellStyle name="20% - Accent4 2 8 4 3" xfId="26507"/>
    <cellStyle name="20% - Accent4 2 8 4 4" xfId="39975"/>
    <cellStyle name="20% - Accent4 2 8 5" xfId="18362"/>
    <cellStyle name="20% - Accent4 2 8 5 2" xfId="29978"/>
    <cellStyle name="20% - Accent4 2 8 5 3" xfId="45834"/>
    <cellStyle name="20% - Accent4 2 8 6" xfId="3837"/>
    <cellStyle name="20% - Accent4 2 8 7" xfId="24170"/>
    <cellStyle name="20% - Accent4 2 8 8" xfId="36035"/>
    <cellStyle name="20% - Accent4 2 9" xfId="1496"/>
    <cellStyle name="20% - Accent4 2 9 2" xfId="8090"/>
    <cellStyle name="20% - Accent4 2 9 2 2" xfId="11105"/>
    <cellStyle name="20% - Accent4 2 9 2 2 2" xfId="21831"/>
    <cellStyle name="20% - Accent4 2 9 2 2 2 2" xfId="33447"/>
    <cellStyle name="20% - Accent4 2 9 2 2 2 3" xfId="49303"/>
    <cellStyle name="20% - Accent4 2 9 2 2 3" xfId="27639"/>
    <cellStyle name="20% - Accent4 2 9 2 2 4" xfId="41246"/>
    <cellStyle name="20% - Accent4 2 9 2 3" xfId="19713"/>
    <cellStyle name="20% - Accent4 2 9 2 3 2" xfId="31329"/>
    <cellStyle name="20% - Accent4 2 9 2 3 3" xfId="47185"/>
    <cellStyle name="20% - Accent4 2 9 2 4" xfId="25521"/>
    <cellStyle name="20% - Accent4 2 9 2 5" xfId="38710"/>
    <cellStyle name="20% - Accent4 2 9 3" xfId="17192"/>
    <cellStyle name="20% - Accent4 2 9 3 2" xfId="23000"/>
    <cellStyle name="20% - Accent4 2 9 3 2 2" xfId="34616"/>
    <cellStyle name="20% - Accent4 2 9 3 2 3" xfId="50472"/>
    <cellStyle name="20% - Accent4 2 9 3 3" xfId="28808"/>
    <cellStyle name="20% - Accent4 2 9 3 4" xfId="44664"/>
    <cellStyle name="20% - Accent4 2 9 4" xfId="9271"/>
    <cellStyle name="20% - Accent4 2 9 4 2" xfId="20297"/>
    <cellStyle name="20% - Accent4 2 9 4 2 2" xfId="31913"/>
    <cellStyle name="20% - Accent4 2 9 4 2 3" xfId="47769"/>
    <cellStyle name="20% - Accent4 2 9 4 3" xfId="26105"/>
    <cellStyle name="20% - Accent4 2 9 4 4" xfId="39573"/>
    <cellStyle name="20% - Accent4 2 9 5" xfId="18544"/>
    <cellStyle name="20% - Accent4 2 9 5 2" xfId="30160"/>
    <cellStyle name="20% - Accent4 2 9 5 3" xfId="46016"/>
    <cellStyle name="20% - Accent4 2 9 6" xfId="4023"/>
    <cellStyle name="20% - Accent4 2 9 7" xfId="24352"/>
    <cellStyle name="20% - Accent4 2 9 8" xfId="36220"/>
    <cellStyle name="20% - Accent4 3" xfId="202"/>
    <cellStyle name="20% - Accent5 2" xfId="203"/>
    <cellStyle name="20% - Accent5 2 10" xfId="731"/>
    <cellStyle name="20% - Accent5 2 10 2" xfId="7426"/>
    <cellStyle name="20% - Accent5 2 10 2 2" xfId="16609"/>
    <cellStyle name="20% - Accent5 2 10 2 2 2" xfId="22417"/>
    <cellStyle name="20% - Accent5 2 10 2 2 2 2" xfId="34033"/>
    <cellStyle name="20% - Accent5 2 10 2 2 2 3" xfId="49889"/>
    <cellStyle name="20% - Accent5 2 10 2 2 3" xfId="28225"/>
    <cellStyle name="20% - Accent5 2 10 2 2 4" xfId="44081"/>
    <cellStyle name="20% - Accent5 2 10 2 3" xfId="19130"/>
    <cellStyle name="20% - Accent5 2 10 2 3 2" xfId="30746"/>
    <cellStyle name="20% - Accent5 2 10 2 3 3" xfId="46602"/>
    <cellStyle name="20% - Accent5 2 10 2 4" xfId="24938"/>
    <cellStyle name="20% - Accent5 2 10 2 5" xfId="38094"/>
    <cellStyle name="20% - Accent5 2 10 3" xfId="10485"/>
    <cellStyle name="20% - Accent5 2 10 3 2" xfId="21248"/>
    <cellStyle name="20% - Accent5 2 10 3 2 2" xfId="32864"/>
    <cellStyle name="20% - Accent5 2 10 3 2 3" xfId="48720"/>
    <cellStyle name="20% - Accent5 2 10 3 3" xfId="27056"/>
    <cellStyle name="20% - Accent5 2 10 3 4" xfId="40645"/>
    <cellStyle name="20% - Accent5 2 10 4" xfId="17961"/>
    <cellStyle name="20% - Accent5 2 10 4 2" xfId="29577"/>
    <cellStyle name="20% - Accent5 2 10 4 3" xfId="45433"/>
    <cellStyle name="20% - Accent5 2 10 5" xfId="3267"/>
    <cellStyle name="20% - Accent5 2 10 6" xfId="23769"/>
    <cellStyle name="20% - Accent5 2 10 7" xfId="35562"/>
    <cellStyle name="20% - Accent5 2 11" xfId="2879"/>
    <cellStyle name="20% - Accent5 2 11 2" xfId="10122"/>
    <cellStyle name="20% - Accent5 2 11 2 2" xfId="21065"/>
    <cellStyle name="20% - Accent5 2 11 2 2 2" xfId="32681"/>
    <cellStyle name="20% - Accent5 2 11 2 2 3" xfId="48537"/>
    <cellStyle name="20% - Accent5 2 11 2 3" xfId="26873"/>
    <cellStyle name="20% - Accent5 2 11 2 4" xfId="40381"/>
    <cellStyle name="20% - Accent5 2 11 3" xfId="17778"/>
    <cellStyle name="20% - Accent5 2 11 3 2" xfId="29394"/>
    <cellStyle name="20% - Accent5 2 11 3 3" xfId="45250"/>
    <cellStyle name="20% - Accent5 2 11 4" xfId="23586"/>
    <cellStyle name="20% - Accent5 2 11 5" xfId="35283"/>
    <cellStyle name="20% - Accent5 2 12" xfId="7233"/>
    <cellStyle name="20% - Accent5 2 12 2" xfId="9862"/>
    <cellStyle name="20% - Accent5 2 12 2 2" xfId="20882"/>
    <cellStyle name="20% - Accent5 2 12 2 2 2" xfId="32498"/>
    <cellStyle name="20% - Accent5 2 12 2 2 3" xfId="48354"/>
    <cellStyle name="20% - Accent5 2 12 2 3" xfId="26690"/>
    <cellStyle name="20% - Accent5 2 12 2 4" xfId="40162"/>
    <cellStyle name="20% - Accent5 2 12 3" xfId="18947"/>
    <cellStyle name="20% - Accent5 2 12 3 2" xfId="30563"/>
    <cellStyle name="20% - Accent5 2 12 3 3" xfId="46419"/>
    <cellStyle name="20% - Accent5 2 12 4" xfId="24755"/>
    <cellStyle name="20% - Accent5 2 12 5" xfId="37905"/>
    <cellStyle name="20% - Accent5 2 13" xfId="16426"/>
    <cellStyle name="20% - Accent5 2 13 2" xfId="22234"/>
    <cellStyle name="20% - Accent5 2 13 2 2" xfId="33850"/>
    <cellStyle name="20% - Accent5 2 13 2 3" xfId="49706"/>
    <cellStyle name="20% - Accent5 2 13 3" xfId="28042"/>
    <cellStyle name="20% - Accent5 2 13 4" xfId="43898"/>
    <cellStyle name="20% - Accent5 2 14" xfId="9090"/>
    <cellStyle name="20% - Accent5 2 14 2" xfId="20116"/>
    <cellStyle name="20% - Accent5 2 14 2 2" xfId="31732"/>
    <cellStyle name="20% - Accent5 2 14 2 3" xfId="47588"/>
    <cellStyle name="20% - Accent5 2 14 3" xfId="25924"/>
    <cellStyle name="20% - Accent5 2 14 4" xfId="39392"/>
    <cellStyle name="20% - Accent5 2 15" xfId="17595"/>
    <cellStyle name="20% - Accent5 2 15 2" xfId="29211"/>
    <cellStyle name="20% - Accent5 2 15 3" xfId="45067"/>
    <cellStyle name="20% - Accent5 2 16" xfId="2550"/>
    <cellStyle name="20% - Accent5 2 17" xfId="23403"/>
    <cellStyle name="20% - Accent5 2 18" xfId="35027"/>
    <cellStyle name="20% - Accent5 2 2" xfId="460"/>
    <cellStyle name="20% - Accent5 2 2 10" xfId="3040"/>
    <cellStyle name="20% - Accent5 2 2 10 2" xfId="10270"/>
    <cellStyle name="20% - Accent5 2 2 10 2 2" xfId="21083"/>
    <cellStyle name="20% - Accent5 2 2 10 2 2 2" xfId="32699"/>
    <cellStyle name="20% - Accent5 2 2 10 2 2 3" xfId="48555"/>
    <cellStyle name="20% - Accent5 2 2 10 2 3" xfId="26891"/>
    <cellStyle name="20% - Accent5 2 2 10 2 4" xfId="40455"/>
    <cellStyle name="20% - Accent5 2 2 10 3" xfId="17796"/>
    <cellStyle name="20% - Accent5 2 2 10 3 2" xfId="29412"/>
    <cellStyle name="20% - Accent5 2 2 10 3 3" xfId="45268"/>
    <cellStyle name="20% - Accent5 2 2 10 4" xfId="23604"/>
    <cellStyle name="20% - Accent5 2 2 10 5" xfId="35366"/>
    <cellStyle name="20% - Accent5 2 2 11" xfId="7251"/>
    <cellStyle name="20% - Accent5 2 2 11 2" xfId="9910"/>
    <cellStyle name="20% - Accent5 2 2 11 2 2" xfId="20900"/>
    <cellStyle name="20% - Accent5 2 2 11 2 2 2" xfId="32516"/>
    <cellStyle name="20% - Accent5 2 2 11 2 2 3" xfId="48372"/>
    <cellStyle name="20% - Accent5 2 2 11 2 3" xfId="26708"/>
    <cellStyle name="20% - Accent5 2 2 11 2 4" xfId="40198"/>
    <cellStyle name="20% - Accent5 2 2 11 3" xfId="18965"/>
    <cellStyle name="20% - Accent5 2 2 11 3 2" xfId="30581"/>
    <cellStyle name="20% - Accent5 2 2 11 3 3" xfId="46437"/>
    <cellStyle name="20% - Accent5 2 2 11 4" xfId="24773"/>
    <cellStyle name="20% - Accent5 2 2 11 5" xfId="37923"/>
    <cellStyle name="20% - Accent5 2 2 12" xfId="16444"/>
    <cellStyle name="20% - Accent5 2 2 12 2" xfId="22252"/>
    <cellStyle name="20% - Accent5 2 2 12 2 2" xfId="33868"/>
    <cellStyle name="20% - Accent5 2 2 12 2 3" xfId="49724"/>
    <cellStyle name="20% - Accent5 2 2 12 3" xfId="28060"/>
    <cellStyle name="20% - Accent5 2 2 12 4" xfId="43916"/>
    <cellStyle name="20% - Accent5 2 2 13" xfId="9108"/>
    <cellStyle name="20% - Accent5 2 2 13 2" xfId="20134"/>
    <cellStyle name="20% - Accent5 2 2 13 2 2" xfId="31750"/>
    <cellStyle name="20% - Accent5 2 2 13 2 3" xfId="47606"/>
    <cellStyle name="20% - Accent5 2 2 13 3" xfId="25942"/>
    <cellStyle name="20% - Accent5 2 2 13 4" xfId="39410"/>
    <cellStyle name="20% - Accent5 2 2 14" xfId="17613"/>
    <cellStyle name="20% - Accent5 2 2 14 2" xfId="29229"/>
    <cellStyle name="20% - Accent5 2 2 14 3" xfId="45085"/>
    <cellStyle name="20% - Accent5 2 2 15" xfId="2573"/>
    <cellStyle name="20% - Accent5 2 2 16" xfId="23421"/>
    <cellStyle name="20% - Accent5 2 2 17" xfId="35050"/>
    <cellStyle name="20% - Accent5 2 2 2" xfId="601"/>
    <cellStyle name="20% - Accent5 2 2 2 10" xfId="9145"/>
    <cellStyle name="20% - Accent5 2 2 2 10 2" xfId="20171"/>
    <cellStyle name="20% - Accent5 2 2 2 10 2 2" xfId="31787"/>
    <cellStyle name="20% - Accent5 2 2 2 10 2 3" xfId="47643"/>
    <cellStyle name="20% - Accent5 2 2 2 10 3" xfId="25979"/>
    <cellStyle name="20% - Accent5 2 2 2 10 4" xfId="39447"/>
    <cellStyle name="20% - Accent5 2 2 2 11" xfId="17687"/>
    <cellStyle name="20% - Accent5 2 2 2 11 2" xfId="29303"/>
    <cellStyle name="20% - Accent5 2 2 2 11 3" xfId="45159"/>
    <cellStyle name="20% - Accent5 2 2 2 12" xfId="2685"/>
    <cellStyle name="20% - Accent5 2 2 2 13" xfId="23495"/>
    <cellStyle name="20% - Accent5 2 2 2 14" xfId="35142"/>
    <cellStyle name="20% - Accent5 2 2 2 2" xfId="930"/>
    <cellStyle name="20% - Accent5 2 2 2 2 2" xfId="1659"/>
    <cellStyle name="20% - Accent5 2 2 2 2 2 2" xfId="8224"/>
    <cellStyle name="20% - Accent5 2 2 2 2 2 2 2" xfId="17322"/>
    <cellStyle name="20% - Accent5 2 2 2 2 2 2 2 2" xfId="23130"/>
    <cellStyle name="20% - Accent5 2 2 2 2 2 2 2 2 2" xfId="34746"/>
    <cellStyle name="20% - Accent5 2 2 2 2 2 2 2 2 3" xfId="50602"/>
    <cellStyle name="20% - Accent5 2 2 2 2 2 2 2 3" xfId="28938"/>
    <cellStyle name="20% - Accent5 2 2 2 2 2 2 2 4" xfId="44794"/>
    <cellStyle name="20% - Accent5 2 2 2 2 2 2 3" xfId="19843"/>
    <cellStyle name="20% - Accent5 2 2 2 2 2 2 3 2" xfId="31459"/>
    <cellStyle name="20% - Accent5 2 2 2 2 2 2 3 3" xfId="47315"/>
    <cellStyle name="20% - Accent5 2 2 2 2 2 2 4" xfId="25651"/>
    <cellStyle name="20% - Accent5 2 2 2 2 2 2 5" xfId="38843"/>
    <cellStyle name="20% - Accent5 2 2 2 2 2 3" xfId="11246"/>
    <cellStyle name="20% - Accent5 2 2 2 2 2 3 2" xfId="21961"/>
    <cellStyle name="20% - Accent5 2 2 2 2 2 3 2 2" xfId="33577"/>
    <cellStyle name="20% - Accent5 2 2 2 2 2 3 2 3" xfId="49433"/>
    <cellStyle name="20% - Accent5 2 2 2 2 2 3 3" xfId="27769"/>
    <cellStyle name="20% - Accent5 2 2 2 2 2 3 4" xfId="41382"/>
    <cellStyle name="20% - Accent5 2 2 2 2 2 4" xfId="18674"/>
    <cellStyle name="20% - Accent5 2 2 2 2 2 4 2" xfId="30290"/>
    <cellStyle name="20% - Accent5 2 2 2 2 2 4 3" xfId="46146"/>
    <cellStyle name="20% - Accent5 2 2 2 2 2 5" xfId="4186"/>
    <cellStyle name="20% - Accent5 2 2 2 2 2 6" xfId="24482"/>
    <cellStyle name="20% - Accent5 2 2 2 2 2 7" xfId="36368"/>
    <cellStyle name="20% - Accent5 2 2 2 2 3" xfId="7625"/>
    <cellStyle name="20% - Accent5 2 2 2 2 3 2" xfId="10614"/>
    <cellStyle name="20% - Accent5 2 2 2 2 3 2 2" xfId="21377"/>
    <cellStyle name="20% - Accent5 2 2 2 2 3 2 2 2" xfId="32993"/>
    <cellStyle name="20% - Accent5 2 2 2 2 3 2 2 3" xfId="48849"/>
    <cellStyle name="20% - Accent5 2 2 2 2 3 2 3" xfId="27185"/>
    <cellStyle name="20% - Accent5 2 2 2 2 3 2 4" xfId="40774"/>
    <cellStyle name="20% - Accent5 2 2 2 2 3 3" xfId="19259"/>
    <cellStyle name="20% - Accent5 2 2 2 2 3 3 2" xfId="30875"/>
    <cellStyle name="20% - Accent5 2 2 2 2 3 3 3" xfId="46731"/>
    <cellStyle name="20% - Accent5 2 2 2 2 3 4" xfId="25067"/>
    <cellStyle name="20% - Accent5 2 2 2 2 3 5" xfId="38251"/>
    <cellStyle name="20% - Accent5 2 2 2 2 4" xfId="16738"/>
    <cellStyle name="20% - Accent5 2 2 2 2 4 2" xfId="22546"/>
    <cellStyle name="20% - Accent5 2 2 2 2 4 2 2" xfId="34162"/>
    <cellStyle name="20% - Accent5 2 2 2 2 4 2 3" xfId="50018"/>
    <cellStyle name="20% - Accent5 2 2 2 2 4 3" xfId="28354"/>
    <cellStyle name="20% - Accent5 2 2 2 2 4 4" xfId="44210"/>
    <cellStyle name="20% - Accent5 2 2 2 2 5" xfId="9401"/>
    <cellStyle name="20% - Accent5 2 2 2 2 5 2" xfId="20427"/>
    <cellStyle name="20% - Accent5 2 2 2 2 5 2 2" xfId="32043"/>
    <cellStyle name="20% - Accent5 2 2 2 2 5 2 3" xfId="47899"/>
    <cellStyle name="20% - Accent5 2 2 2 2 5 3" xfId="26235"/>
    <cellStyle name="20% - Accent5 2 2 2 2 5 4" xfId="39703"/>
    <cellStyle name="20% - Accent5 2 2 2 2 6" xfId="18090"/>
    <cellStyle name="20% - Accent5 2 2 2 2 6 2" xfId="29706"/>
    <cellStyle name="20% - Accent5 2 2 2 2 6 3" xfId="45562"/>
    <cellStyle name="20% - Accent5 2 2 2 2 7" xfId="3466"/>
    <cellStyle name="20% - Accent5 2 2 2 2 8" xfId="23898"/>
    <cellStyle name="20% - Accent5 2 2 2 2 9" xfId="35719"/>
    <cellStyle name="20% - Accent5 2 2 2 3" xfId="1152"/>
    <cellStyle name="20% - Accent5 2 2 2 3 2" xfId="1882"/>
    <cellStyle name="20% - Accent5 2 2 2 3 2 2" xfId="8426"/>
    <cellStyle name="20% - Accent5 2 2 2 3 2 2 2" xfId="17468"/>
    <cellStyle name="20% - Accent5 2 2 2 3 2 2 2 2" xfId="23276"/>
    <cellStyle name="20% - Accent5 2 2 2 3 2 2 2 2 2" xfId="34892"/>
    <cellStyle name="20% - Accent5 2 2 2 3 2 2 2 2 3" xfId="50748"/>
    <cellStyle name="20% - Accent5 2 2 2 3 2 2 2 3" xfId="29084"/>
    <cellStyle name="20% - Accent5 2 2 2 3 2 2 2 4" xfId="44940"/>
    <cellStyle name="20% - Accent5 2 2 2 3 2 2 3" xfId="19989"/>
    <cellStyle name="20% - Accent5 2 2 2 3 2 2 3 2" xfId="31605"/>
    <cellStyle name="20% - Accent5 2 2 2 3 2 2 3 3" xfId="47461"/>
    <cellStyle name="20% - Accent5 2 2 2 3 2 2 4" xfId="25797"/>
    <cellStyle name="20% - Accent5 2 2 2 3 2 2 5" xfId="39016"/>
    <cellStyle name="20% - Accent5 2 2 2 3 2 3" xfId="11399"/>
    <cellStyle name="20% - Accent5 2 2 2 3 2 3 2" xfId="22107"/>
    <cellStyle name="20% - Accent5 2 2 2 3 2 3 2 2" xfId="33723"/>
    <cellStyle name="20% - Accent5 2 2 2 3 2 3 2 3" xfId="49579"/>
    <cellStyle name="20% - Accent5 2 2 2 3 2 3 3" xfId="27915"/>
    <cellStyle name="20% - Accent5 2 2 2 3 2 3 4" xfId="41531"/>
    <cellStyle name="20% - Accent5 2 2 2 3 2 4" xfId="18820"/>
    <cellStyle name="20% - Accent5 2 2 2 3 2 4 2" xfId="30436"/>
    <cellStyle name="20% - Accent5 2 2 2 3 2 4 3" xfId="46292"/>
    <cellStyle name="20% - Accent5 2 2 2 3 2 5" xfId="4409"/>
    <cellStyle name="20% - Accent5 2 2 2 3 2 6" xfId="24628"/>
    <cellStyle name="20% - Accent5 2 2 2 3 2 7" xfId="36547"/>
    <cellStyle name="20% - Accent5 2 2 2 3 3" xfId="7782"/>
    <cellStyle name="20% - Accent5 2 2 2 3 3 2" xfId="10787"/>
    <cellStyle name="20% - Accent5 2 2 2 3 3 2 2" xfId="21523"/>
    <cellStyle name="20% - Accent5 2 2 2 3 3 2 2 2" xfId="33139"/>
    <cellStyle name="20% - Accent5 2 2 2 3 3 2 2 3" xfId="48995"/>
    <cellStyle name="20% - Accent5 2 2 2 3 3 2 3" xfId="27331"/>
    <cellStyle name="20% - Accent5 2 2 2 3 3 2 4" xfId="40931"/>
    <cellStyle name="20% - Accent5 2 2 2 3 3 3" xfId="19405"/>
    <cellStyle name="20% - Accent5 2 2 2 3 3 3 2" xfId="31021"/>
    <cellStyle name="20% - Accent5 2 2 2 3 3 3 3" xfId="46877"/>
    <cellStyle name="20% - Accent5 2 2 2 3 3 4" xfId="25213"/>
    <cellStyle name="20% - Accent5 2 2 2 3 3 5" xfId="38402"/>
    <cellStyle name="20% - Accent5 2 2 2 3 4" xfId="16884"/>
    <cellStyle name="20% - Accent5 2 2 2 3 4 2" xfId="22692"/>
    <cellStyle name="20% - Accent5 2 2 2 3 4 2 2" xfId="34308"/>
    <cellStyle name="20% - Accent5 2 2 2 3 4 2 3" xfId="50164"/>
    <cellStyle name="20% - Accent5 2 2 2 3 4 3" xfId="28500"/>
    <cellStyle name="20% - Accent5 2 2 2 3 4 4" xfId="44356"/>
    <cellStyle name="20% - Accent5 2 2 2 3 5" xfId="9547"/>
    <cellStyle name="20% - Accent5 2 2 2 3 5 2" xfId="20573"/>
    <cellStyle name="20% - Accent5 2 2 2 3 5 2 2" xfId="32189"/>
    <cellStyle name="20% - Accent5 2 2 2 3 5 2 3" xfId="48045"/>
    <cellStyle name="20% - Accent5 2 2 2 3 5 3" xfId="26381"/>
    <cellStyle name="20% - Accent5 2 2 2 3 5 4" xfId="39849"/>
    <cellStyle name="20% - Accent5 2 2 2 3 6" xfId="18236"/>
    <cellStyle name="20% - Accent5 2 2 2 3 6 2" xfId="29852"/>
    <cellStyle name="20% - Accent5 2 2 2 3 6 3" xfId="45708"/>
    <cellStyle name="20% - Accent5 2 2 2 3 7" xfId="3679"/>
    <cellStyle name="20% - Accent5 2 2 2 3 8" xfId="24044"/>
    <cellStyle name="20% - Accent5 2 2 2 3 9" xfId="35897"/>
    <cellStyle name="20% - Accent5 2 2 2 4" xfId="1366"/>
    <cellStyle name="20% - Accent5 2 2 2 4 2" xfId="7964"/>
    <cellStyle name="20% - Accent5 2 2 2 4 2 2" xfId="10977"/>
    <cellStyle name="20% - Accent5 2 2 2 4 2 2 2" xfId="21705"/>
    <cellStyle name="20% - Accent5 2 2 2 4 2 2 2 2" xfId="33321"/>
    <cellStyle name="20% - Accent5 2 2 2 4 2 2 2 3" xfId="49177"/>
    <cellStyle name="20% - Accent5 2 2 2 4 2 2 3" xfId="27513"/>
    <cellStyle name="20% - Accent5 2 2 2 4 2 2 4" xfId="41119"/>
    <cellStyle name="20% - Accent5 2 2 2 4 2 3" xfId="19587"/>
    <cellStyle name="20% - Accent5 2 2 2 4 2 3 2" xfId="31203"/>
    <cellStyle name="20% - Accent5 2 2 2 4 2 3 3" xfId="47059"/>
    <cellStyle name="20% - Accent5 2 2 2 4 2 4" xfId="25395"/>
    <cellStyle name="20% - Accent5 2 2 2 4 2 5" xfId="38584"/>
    <cellStyle name="20% - Accent5 2 2 2 4 3" xfId="17066"/>
    <cellStyle name="20% - Accent5 2 2 2 4 3 2" xfId="22874"/>
    <cellStyle name="20% - Accent5 2 2 2 4 3 2 2" xfId="34490"/>
    <cellStyle name="20% - Accent5 2 2 2 4 3 2 3" xfId="50346"/>
    <cellStyle name="20% - Accent5 2 2 2 4 3 3" xfId="28682"/>
    <cellStyle name="20% - Accent5 2 2 2 4 3 4" xfId="44538"/>
    <cellStyle name="20% - Accent5 2 2 2 4 4" xfId="9729"/>
    <cellStyle name="20% - Accent5 2 2 2 4 4 2" xfId="20755"/>
    <cellStyle name="20% - Accent5 2 2 2 4 4 2 2" xfId="32371"/>
    <cellStyle name="20% - Accent5 2 2 2 4 4 2 3" xfId="48227"/>
    <cellStyle name="20% - Accent5 2 2 2 4 4 3" xfId="26563"/>
    <cellStyle name="20% - Accent5 2 2 2 4 4 4" xfId="40031"/>
    <cellStyle name="20% - Accent5 2 2 2 4 5" xfId="18418"/>
    <cellStyle name="20% - Accent5 2 2 2 4 5 2" xfId="30034"/>
    <cellStyle name="20% - Accent5 2 2 2 4 5 3" xfId="45890"/>
    <cellStyle name="20% - Accent5 2 2 2 4 6" xfId="3893"/>
    <cellStyle name="20% - Accent5 2 2 2 4 7" xfId="24226"/>
    <cellStyle name="20% - Accent5 2 2 2 4 8" xfId="36091"/>
    <cellStyle name="20% - Accent5 2 2 2 5" xfId="1581"/>
    <cellStyle name="20% - Accent5 2 2 2 5 2" xfId="8146"/>
    <cellStyle name="20% - Accent5 2 2 2 5 2 2" xfId="11172"/>
    <cellStyle name="20% - Accent5 2 2 2 5 2 2 2" xfId="21887"/>
    <cellStyle name="20% - Accent5 2 2 2 5 2 2 2 2" xfId="33503"/>
    <cellStyle name="20% - Accent5 2 2 2 5 2 2 2 3" xfId="49359"/>
    <cellStyle name="20% - Accent5 2 2 2 5 2 2 3" xfId="27695"/>
    <cellStyle name="20% - Accent5 2 2 2 5 2 2 4" xfId="41308"/>
    <cellStyle name="20% - Accent5 2 2 2 5 2 3" xfId="19769"/>
    <cellStyle name="20% - Accent5 2 2 2 5 2 3 2" xfId="31385"/>
    <cellStyle name="20% - Accent5 2 2 2 5 2 3 3" xfId="47241"/>
    <cellStyle name="20% - Accent5 2 2 2 5 2 4" xfId="25577"/>
    <cellStyle name="20% - Accent5 2 2 2 5 2 5" xfId="38766"/>
    <cellStyle name="20% - Accent5 2 2 2 5 3" xfId="17248"/>
    <cellStyle name="20% - Accent5 2 2 2 5 3 2" xfId="23056"/>
    <cellStyle name="20% - Accent5 2 2 2 5 3 2 2" xfId="34672"/>
    <cellStyle name="20% - Accent5 2 2 2 5 3 2 3" xfId="50528"/>
    <cellStyle name="20% - Accent5 2 2 2 5 3 3" xfId="28864"/>
    <cellStyle name="20% - Accent5 2 2 2 5 3 4" xfId="44720"/>
    <cellStyle name="20% - Accent5 2 2 2 5 4" xfId="9327"/>
    <cellStyle name="20% - Accent5 2 2 2 5 4 2" xfId="20353"/>
    <cellStyle name="20% - Accent5 2 2 2 5 4 2 2" xfId="31969"/>
    <cellStyle name="20% - Accent5 2 2 2 5 4 2 3" xfId="47825"/>
    <cellStyle name="20% - Accent5 2 2 2 5 4 3" xfId="26161"/>
    <cellStyle name="20% - Accent5 2 2 2 5 4 4" xfId="39629"/>
    <cellStyle name="20% - Accent5 2 2 2 5 5" xfId="18600"/>
    <cellStyle name="20% - Accent5 2 2 2 5 5 2" xfId="30216"/>
    <cellStyle name="20% - Accent5 2 2 2 5 5 3" xfId="46072"/>
    <cellStyle name="20% - Accent5 2 2 2 5 6" xfId="4108"/>
    <cellStyle name="20% - Accent5 2 2 2 5 7" xfId="24408"/>
    <cellStyle name="20% - Accent5 2 2 2 5 8" xfId="36291"/>
    <cellStyle name="20% - Accent5 2 2 2 6" xfId="855"/>
    <cellStyle name="20% - Accent5 2 2 2 6 2" xfId="7550"/>
    <cellStyle name="20% - Accent5 2 2 2 6 2 2" xfId="16664"/>
    <cellStyle name="20% - Accent5 2 2 2 6 2 2 2" xfId="22472"/>
    <cellStyle name="20% - Accent5 2 2 2 6 2 2 2 2" xfId="34088"/>
    <cellStyle name="20% - Accent5 2 2 2 6 2 2 2 3" xfId="49944"/>
    <cellStyle name="20% - Accent5 2 2 2 6 2 2 3" xfId="28280"/>
    <cellStyle name="20% - Accent5 2 2 2 6 2 2 4" xfId="44136"/>
    <cellStyle name="20% - Accent5 2 2 2 6 2 3" xfId="19185"/>
    <cellStyle name="20% - Accent5 2 2 2 6 2 3 2" xfId="30801"/>
    <cellStyle name="20% - Accent5 2 2 2 6 2 3 3" xfId="46657"/>
    <cellStyle name="20% - Accent5 2 2 2 6 2 4" xfId="24993"/>
    <cellStyle name="20% - Accent5 2 2 2 6 2 5" xfId="38176"/>
    <cellStyle name="20% - Accent5 2 2 2 6 3" xfId="10540"/>
    <cellStyle name="20% - Accent5 2 2 2 6 3 2" xfId="21303"/>
    <cellStyle name="20% - Accent5 2 2 2 6 3 2 2" xfId="32919"/>
    <cellStyle name="20% - Accent5 2 2 2 6 3 2 3" xfId="48775"/>
    <cellStyle name="20% - Accent5 2 2 2 6 3 3" xfId="27111"/>
    <cellStyle name="20% - Accent5 2 2 2 6 3 4" xfId="40700"/>
    <cellStyle name="20% - Accent5 2 2 2 6 4" xfId="18016"/>
    <cellStyle name="20% - Accent5 2 2 2 6 4 2" xfId="29632"/>
    <cellStyle name="20% - Accent5 2 2 2 6 4 3" xfId="45488"/>
    <cellStyle name="20% - Accent5 2 2 2 6 5" xfId="3391"/>
    <cellStyle name="20% - Accent5 2 2 2 6 6" xfId="23824"/>
    <cellStyle name="20% - Accent5 2 2 2 6 7" xfId="35644"/>
    <cellStyle name="20% - Accent5 2 2 2 7" xfId="3151"/>
    <cellStyle name="20% - Accent5 2 2 2 7 2" xfId="10380"/>
    <cellStyle name="20% - Accent5 2 2 2 7 2 2" xfId="21157"/>
    <cellStyle name="20% - Accent5 2 2 2 7 2 2 2" xfId="32773"/>
    <cellStyle name="20% - Accent5 2 2 2 7 2 2 3" xfId="48629"/>
    <cellStyle name="20% - Accent5 2 2 2 7 2 3" xfId="26965"/>
    <cellStyle name="20% - Accent5 2 2 2 7 2 4" xfId="40547"/>
    <cellStyle name="20% - Accent5 2 2 2 7 3" xfId="17870"/>
    <cellStyle name="20% - Accent5 2 2 2 7 3 2" xfId="29486"/>
    <cellStyle name="20% - Accent5 2 2 2 7 3 3" xfId="45342"/>
    <cellStyle name="20% - Accent5 2 2 2 7 4" xfId="23678"/>
    <cellStyle name="20% - Accent5 2 2 2 7 5" xfId="35458"/>
    <cellStyle name="20% - Accent5 2 2 2 8" xfId="7325"/>
    <cellStyle name="20% - Accent5 2 2 2 8 2" xfId="9995"/>
    <cellStyle name="20% - Accent5 2 2 2 8 2 2" xfId="20974"/>
    <cellStyle name="20% - Accent5 2 2 2 8 2 2 2" xfId="32590"/>
    <cellStyle name="20% - Accent5 2 2 2 8 2 2 3" xfId="48446"/>
    <cellStyle name="20% - Accent5 2 2 2 8 2 3" xfId="26782"/>
    <cellStyle name="20% - Accent5 2 2 2 8 2 4" xfId="40275"/>
    <cellStyle name="20% - Accent5 2 2 2 8 3" xfId="19039"/>
    <cellStyle name="20% - Accent5 2 2 2 8 3 2" xfId="30655"/>
    <cellStyle name="20% - Accent5 2 2 2 8 3 3" xfId="46511"/>
    <cellStyle name="20% - Accent5 2 2 2 8 4" xfId="24847"/>
    <cellStyle name="20% - Accent5 2 2 2 8 5" xfId="37997"/>
    <cellStyle name="20% - Accent5 2 2 2 9" xfId="16518"/>
    <cellStyle name="20% - Accent5 2 2 2 9 2" xfId="22326"/>
    <cellStyle name="20% - Accent5 2 2 2 9 2 2" xfId="33942"/>
    <cellStyle name="20% - Accent5 2 2 2 9 2 3" xfId="49798"/>
    <cellStyle name="20% - Accent5 2 2 2 9 3" xfId="28134"/>
    <cellStyle name="20% - Accent5 2 2 2 9 4" xfId="43990"/>
    <cellStyle name="20% - Accent5 2 2 3" xfId="659"/>
    <cellStyle name="20% - Accent5 2 2 3 10" xfId="17723"/>
    <cellStyle name="20% - Accent5 2 2 3 10 2" xfId="29339"/>
    <cellStyle name="20% - Accent5 2 2 3 10 3" xfId="45195"/>
    <cellStyle name="20% - Accent5 2 2 3 11" xfId="2743"/>
    <cellStyle name="20% - Accent5 2 2 3 12" xfId="23531"/>
    <cellStyle name="20% - Accent5 2 2 3 13" xfId="35190"/>
    <cellStyle name="20% - Accent5 2 2 3 2" xfId="1210"/>
    <cellStyle name="20% - Accent5 2 2 3 2 2" xfId="1918"/>
    <cellStyle name="20% - Accent5 2 2 3 2 2 2" xfId="8462"/>
    <cellStyle name="20% - Accent5 2 2 3 2 2 2 2" xfId="17504"/>
    <cellStyle name="20% - Accent5 2 2 3 2 2 2 2 2" xfId="23312"/>
    <cellStyle name="20% - Accent5 2 2 3 2 2 2 2 2 2" xfId="34928"/>
    <cellStyle name="20% - Accent5 2 2 3 2 2 2 2 2 3" xfId="50784"/>
    <cellStyle name="20% - Accent5 2 2 3 2 2 2 2 3" xfId="29120"/>
    <cellStyle name="20% - Accent5 2 2 3 2 2 2 2 4" xfId="44976"/>
    <cellStyle name="20% - Accent5 2 2 3 2 2 2 3" xfId="20025"/>
    <cellStyle name="20% - Accent5 2 2 3 2 2 2 3 2" xfId="31641"/>
    <cellStyle name="20% - Accent5 2 2 3 2 2 2 3 3" xfId="47497"/>
    <cellStyle name="20% - Accent5 2 2 3 2 2 2 4" xfId="25833"/>
    <cellStyle name="20% - Accent5 2 2 3 2 2 2 5" xfId="39052"/>
    <cellStyle name="20% - Accent5 2 2 3 2 2 3" xfId="11435"/>
    <cellStyle name="20% - Accent5 2 2 3 2 2 3 2" xfId="22143"/>
    <cellStyle name="20% - Accent5 2 2 3 2 2 3 2 2" xfId="33759"/>
    <cellStyle name="20% - Accent5 2 2 3 2 2 3 2 3" xfId="49615"/>
    <cellStyle name="20% - Accent5 2 2 3 2 2 3 3" xfId="27951"/>
    <cellStyle name="20% - Accent5 2 2 3 2 2 3 4" xfId="41567"/>
    <cellStyle name="20% - Accent5 2 2 3 2 2 4" xfId="18856"/>
    <cellStyle name="20% - Accent5 2 2 3 2 2 4 2" xfId="30472"/>
    <cellStyle name="20% - Accent5 2 2 3 2 2 4 3" xfId="46328"/>
    <cellStyle name="20% - Accent5 2 2 3 2 2 5" xfId="4445"/>
    <cellStyle name="20% - Accent5 2 2 3 2 2 6" xfId="24664"/>
    <cellStyle name="20% - Accent5 2 2 3 2 2 7" xfId="36583"/>
    <cellStyle name="20% - Accent5 2 2 3 2 3" xfId="7818"/>
    <cellStyle name="20% - Accent5 2 2 3 2 3 2" xfId="10829"/>
    <cellStyle name="20% - Accent5 2 2 3 2 3 2 2" xfId="21559"/>
    <cellStyle name="20% - Accent5 2 2 3 2 3 2 2 2" xfId="33175"/>
    <cellStyle name="20% - Accent5 2 2 3 2 3 2 2 3" xfId="49031"/>
    <cellStyle name="20% - Accent5 2 2 3 2 3 2 3" xfId="27367"/>
    <cellStyle name="20% - Accent5 2 2 3 2 3 2 4" xfId="40972"/>
    <cellStyle name="20% - Accent5 2 2 3 2 3 3" xfId="19441"/>
    <cellStyle name="20% - Accent5 2 2 3 2 3 3 2" xfId="31057"/>
    <cellStyle name="20% - Accent5 2 2 3 2 3 3 3" xfId="46913"/>
    <cellStyle name="20% - Accent5 2 2 3 2 3 4" xfId="25249"/>
    <cellStyle name="20% - Accent5 2 2 3 2 3 5" xfId="38438"/>
    <cellStyle name="20% - Accent5 2 2 3 2 4" xfId="16920"/>
    <cellStyle name="20% - Accent5 2 2 3 2 4 2" xfId="22728"/>
    <cellStyle name="20% - Accent5 2 2 3 2 4 2 2" xfId="34344"/>
    <cellStyle name="20% - Accent5 2 2 3 2 4 2 3" xfId="50200"/>
    <cellStyle name="20% - Accent5 2 2 3 2 4 3" xfId="28536"/>
    <cellStyle name="20% - Accent5 2 2 3 2 4 4" xfId="44392"/>
    <cellStyle name="20% - Accent5 2 2 3 2 5" xfId="9583"/>
    <cellStyle name="20% - Accent5 2 2 3 2 5 2" xfId="20609"/>
    <cellStyle name="20% - Accent5 2 2 3 2 5 2 2" xfId="32225"/>
    <cellStyle name="20% - Accent5 2 2 3 2 5 2 3" xfId="48081"/>
    <cellStyle name="20% - Accent5 2 2 3 2 5 3" xfId="26417"/>
    <cellStyle name="20% - Accent5 2 2 3 2 5 4" xfId="39885"/>
    <cellStyle name="20% - Accent5 2 2 3 2 6" xfId="18272"/>
    <cellStyle name="20% - Accent5 2 2 3 2 6 2" xfId="29888"/>
    <cellStyle name="20% - Accent5 2 2 3 2 6 3" xfId="45744"/>
    <cellStyle name="20% - Accent5 2 2 3 2 7" xfId="3737"/>
    <cellStyle name="20% - Accent5 2 2 3 2 8" xfId="24080"/>
    <cellStyle name="20% - Accent5 2 2 3 2 9" xfId="35945"/>
    <cellStyle name="20% - Accent5 2 2 3 3" xfId="1402"/>
    <cellStyle name="20% - Accent5 2 2 3 3 2" xfId="8000"/>
    <cellStyle name="20% - Accent5 2 2 3 3 2 2" xfId="11013"/>
    <cellStyle name="20% - Accent5 2 2 3 3 2 2 2" xfId="21741"/>
    <cellStyle name="20% - Accent5 2 2 3 3 2 2 2 2" xfId="33357"/>
    <cellStyle name="20% - Accent5 2 2 3 3 2 2 2 3" xfId="49213"/>
    <cellStyle name="20% - Accent5 2 2 3 3 2 2 3" xfId="27549"/>
    <cellStyle name="20% - Accent5 2 2 3 3 2 2 4" xfId="41155"/>
    <cellStyle name="20% - Accent5 2 2 3 3 2 3" xfId="19623"/>
    <cellStyle name="20% - Accent5 2 2 3 3 2 3 2" xfId="31239"/>
    <cellStyle name="20% - Accent5 2 2 3 3 2 3 3" xfId="47095"/>
    <cellStyle name="20% - Accent5 2 2 3 3 2 4" xfId="25431"/>
    <cellStyle name="20% - Accent5 2 2 3 3 2 5" xfId="38620"/>
    <cellStyle name="20% - Accent5 2 2 3 3 3" xfId="17102"/>
    <cellStyle name="20% - Accent5 2 2 3 3 3 2" xfId="22910"/>
    <cellStyle name="20% - Accent5 2 2 3 3 3 2 2" xfId="34526"/>
    <cellStyle name="20% - Accent5 2 2 3 3 3 2 3" xfId="50382"/>
    <cellStyle name="20% - Accent5 2 2 3 3 3 3" xfId="28718"/>
    <cellStyle name="20% - Accent5 2 2 3 3 3 4" xfId="44574"/>
    <cellStyle name="20% - Accent5 2 2 3 3 4" xfId="9765"/>
    <cellStyle name="20% - Accent5 2 2 3 3 4 2" xfId="20791"/>
    <cellStyle name="20% - Accent5 2 2 3 3 4 2 2" xfId="32407"/>
    <cellStyle name="20% - Accent5 2 2 3 3 4 2 3" xfId="48263"/>
    <cellStyle name="20% - Accent5 2 2 3 3 4 3" xfId="26599"/>
    <cellStyle name="20% - Accent5 2 2 3 3 4 4" xfId="40067"/>
    <cellStyle name="20% - Accent5 2 2 3 3 5" xfId="18454"/>
    <cellStyle name="20% - Accent5 2 2 3 3 5 2" xfId="30070"/>
    <cellStyle name="20% - Accent5 2 2 3 3 5 3" xfId="45926"/>
    <cellStyle name="20% - Accent5 2 2 3 3 6" xfId="3929"/>
    <cellStyle name="20% - Accent5 2 2 3 3 7" xfId="24262"/>
    <cellStyle name="20% - Accent5 2 2 3 3 8" xfId="36127"/>
    <cellStyle name="20% - Accent5 2 2 3 4" xfId="1711"/>
    <cellStyle name="20% - Accent5 2 2 3 4 2" xfId="8260"/>
    <cellStyle name="20% - Accent5 2 2 3 4 2 2" xfId="11287"/>
    <cellStyle name="20% - Accent5 2 2 3 4 2 2 2" xfId="21997"/>
    <cellStyle name="20% - Accent5 2 2 3 4 2 2 2 2" xfId="33613"/>
    <cellStyle name="20% - Accent5 2 2 3 4 2 2 2 3" xfId="49469"/>
    <cellStyle name="20% - Accent5 2 2 3 4 2 2 3" xfId="27805"/>
    <cellStyle name="20% - Accent5 2 2 3 4 2 2 4" xfId="41420"/>
    <cellStyle name="20% - Accent5 2 2 3 4 2 3" xfId="19879"/>
    <cellStyle name="20% - Accent5 2 2 3 4 2 3 2" xfId="31495"/>
    <cellStyle name="20% - Accent5 2 2 3 4 2 3 3" xfId="47351"/>
    <cellStyle name="20% - Accent5 2 2 3 4 2 4" xfId="25687"/>
    <cellStyle name="20% - Accent5 2 2 3 4 2 5" xfId="38879"/>
    <cellStyle name="20% - Accent5 2 2 3 4 3" xfId="17358"/>
    <cellStyle name="20% - Accent5 2 2 3 4 3 2" xfId="23166"/>
    <cellStyle name="20% - Accent5 2 2 3 4 3 2 2" xfId="34782"/>
    <cellStyle name="20% - Accent5 2 2 3 4 3 2 3" xfId="50638"/>
    <cellStyle name="20% - Accent5 2 2 3 4 3 3" xfId="28974"/>
    <cellStyle name="20% - Accent5 2 2 3 4 3 4" xfId="44830"/>
    <cellStyle name="20% - Accent5 2 2 3 4 4" xfId="9437"/>
    <cellStyle name="20% - Accent5 2 2 3 4 4 2" xfId="20463"/>
    <cellStyle name="20% - Accent5 2 2 3 4 4 2 2" xfId="32079"/>
    <cellStyle name="20% - Accent5 2 2 3 4 4 2 3" xfId="47935"/>
    <cellStyle name="20% - Accent5 2 2 3 4 4 3" xfId="26271"/>
    <cellStyle name="20% - Accent5 2 2 3 4 4 4" xfId="39739"/>
    <cellStyle name="20% - Accent5 2 2 3 4 5" xfId="18710"/>
    <cellStyle name="20% - Accent5 2 2 3 4 5 2" xfId="30326"/>
    <cellStyle name="20% - Accent5 2 2 3 4 5 3" xfId="46182"/>
    <cellStyle name="20% - Accent5 2 2 3 4 6" xfId="4238"/>
    <cellStyle name="20% - Accent5 2 2 3 4 7" xfId="24518"/>
    <cellStyle name="20% - Accent5 2 2 3 4 8" xfId="36410"/>
    <cellStyle name="20% - Accent5 2 2 3 5" xfId="971"/>
    <cellStyle name="20% - Accent5 2 2 3 5 2" xfId="7666"/>
    <cellStyle name="20% - Accent5 2 2 3 5 2 2" xfId="16774"/>
    <cellStyle name="20% - Accent5 2 2 3 5 2 2 2" xfId="22582"/>
    <cellStyle name="20% - Accent5 2 2 3 5 2 2 2 2" xfId="34198"/>
    <cellStyle name="20% - Accent5 2 2 3 5 2 2 2 3" xfId="50054"/>
    <cellStyle name="20% - Accent5 2 2 3 5 2 2 3" xfId="28390"/>
    <cellStyle name="20% - Accent5 2 2 3 5 2 2 4" xfId="44246"/>
    <cellStyle name="20% - Accent5 2 2 3 5 2 3" xfId="19295"/>
    <cellStyle name="20% - Accent5 2 2 3 5 2 3 2" xfId="30911"/>
    <cellStyle name="20% - Accent5 2 2 3 5 2 3 3" xfId="46767"/>
    <cellStyle name="20% - Accent5 2 2 3 5 2 4" xfId="25103"/>
    <cellStyle name="20% - Accent5 2 2 3 5 2 5" xfId="38290"/>
    <cellStyle name="20% - Accent5 2 2 3 5 3" xfId="10650"/>
    <cellStyle name="20% - Accent5 2 2 3 5 3 2" xfId="21413"/>
    <cellStyle name="20% - Accent5 2 2 3 5 3 2 2" xfId="33029"/>
    <cellStyle name="20% - Accent5 2 2 3 5 3 2 3" xfId="48885"/>
    <cellStyle name="20% - Accent5 2 2 3 5 3 3" xfId="27221"/>
    <cellStyle name="20% - Accent5 2 2 3 5 3 4" xfId="40810"/>
    <cellStyle name="20% - Accent5 2 2 3 5 4" xfId="18126"/>
    <cellStyle name="20% - Accent5 2 2 3 5 4 2" xfId="29742"/>
    <cellStyle name="20% - Accent5 2 2 3 5 4 3" xfId="45598"/>
    <cellStyle name="20% - Accent5 2 2 3 5 5" xfId="3507"/>
    <cellStyle name="20% - Accent5 2 2 3 5 6" xfId="23934"/>
    <cellStyle name="20% - Accent5 2 2 3 5 7" xfId="35758"/>
    <cellStyle name="20% - Accent5 2 2 3 6" xfId="3199"/>
    <cellStyle name="20% - Accent5 2 2 3 6 2" xfId="10427"/>
    <cellStyle name="20% - Accent5 2 2 3 6 2 2" xfId="21193"/>
    <cellStyle name="20% - Accent5 2 2 3 6 2 2 2" xfId="32809"/>
    <cellStyle name="20% - Accent5 2 2 3 6 2 2 3" xfId="48665"/>
    <cellStyle name="20% - Accent5 2 2 3 6 2 3" xfId="27001"/>
    <cellStyle name="20% - Accent5 2 2 3 6 2 4" xfId="40590"/>
    <cellStyle name="20% - Accent5 2 2 3 6 3" xfId="17906"/>
    <cellStyle name="20% - Accent5 2 2 3 6 3 2" xfId="29522"/>
    <cellStyle name="20% - Accent5 2 2 3 6 3 3" xfId="45378"/>
    <cellStyle name="20% - Accent5 2 2 3 6 4" xfId="23714"/>
    <cellStyle name="20% - Accent5 2 2 3 6 5" xfId="35501"/>
    <cellStyle name="20% - Accent5 2 2 3 7" xfId="7361"/>
    <cellStyle name="20% - Accent5 2 2 3 7 2" xfId="10036"/>
    <cellStyle name="20% - Accent5 2 2 3 7 2 2" xfId="21010"/>
    <cellStyle name="20% - Accent5 2 2 3 7 2 2 2" xfId="32626"/>
    <cellStyle name="20% - Accent5 2 2 3 7 2 2 3" xfId="48482"/>
    <cellStyle name="20% - Accent5 2 2 3 7 2 3" xfId="26818"/>
    <cellStyle name="20% - Accent5 2 2 3 7 2 4" xfId="40313"/>
    <cellStyle name="20% - Accent5 2 2 3 7 3" xfId="19075"/>
    <cellStyle name="20% - Accent5 2 2 3 7 3 2" xfId="30691"/>
    <cellStyle name="20% - Accent5 2 2 3 7 3 3" xfId="46547"/>
    <cellStyle name="20% - Accent5 2 2 3 7 4" xfId="24883"/>
    <cellStyle name="20% - Accent5 2 2 3 7 5" xfId="38033"/>
    <cellStyle name="20% - Accent5 2 2 3 8" xfId="16554"/>
    <cellStyle name="20% - Accent5 2 2 3 8 2" xfId="22362"/>
    <cellStyle name="20% - Accent5 2 2 3 8 2 2" xfId="33978"/>
    <cellStyle name="20% - Accent5 2 2 3 8 2 3" xfId="49834"/>
    <cellStyle name="20% - Accent5 2 2 3 8 3" xfId="28170"/>
    <cellStyle name="20% - Accent5 2 2 3 8 4" xfId="44026"/>
    <cellStyle name="20% - Accent5 2 2 3 9" xfId="9181"/>
    <cellStyle name="20% - Accent5 2 2 3 9 2" xfId="20207"/>
    <cellStyle name="20% - Accent5 2 2 3 9 2 2" xfId="31823"/>
    <cellStyle name="20% - Accent5 2 2 3 9 2 3" xfId="47679"/>
    <cellStyle name="20% - Accent5 2 2 3 9 3" xfId="26015"/>
    <cellStyle name="20% - Accent5 2 2 3 9 4" xfId="39483"/>
    <cellStyle name="20% - Accent5 2 2 4" xfId="700"/>
    <cellStyle name="20% - Accent5 2 2 4 10" xfId="17759"/>
    <cellStyle name="20% - Accent5 2 2 4 10 2" xfId="29375"/>
    <cellStyle name="20% - Accent5 2 2 4 10 3" xfId="45231"/>
    <cellStyle name="20% - Accent5 2 2 4 11" xfId="2784"/>
    <cellStyle name="20% - Accent5 2 2 4 12" xfId="23567"/>
    <cellStyle name="20% - Accent5 2 2 4 13" xfId="35226"/>
    <cellStyle name="20% - Accent5 2 2 4 2" xfId="1251"/>
    <cellStyle name="20% - Accent5 2 2 4 2 2" xfId="1954"/>
    <cellStyle name="20% - Accent5 2 2 4 2 2 2" xfId="8498"/>
    <cellStyle name="20% - Accent5 2 2 4 2 2 2 2" xfId="17540"/>
    <cellStyle name="20% - Accent5 2 2 4 2 2 2 2 2" xfId="23348"/>
    <cellStyle name="20% - Accent5 2 2 4 2 2 2 2 2 2" xfId="34964"/>
    <cellStyle name="20% - Accent5 2 2 4 2 2 2 2 2 3" xfId="50820"/>
    <cellStyle name="20% - Accent5 2 2 4 2 2 2 2 3" xfId="29156"/>
    <cellStyle name="20% - Accent5 2 2 4 2 2 2 2 4" xfId="45012"/>
    <cellStyle name="20% - Accent5 2 2 4 2 2 2 3" xfId="20061"/>
    <cellStyle name="20% - Accent5 2 2 4 2 2 2 3 2" xfId="31677"/>
    <cellStyle name="20% - Accent5 2 2 4 2 2 2 3 3" xfId="47533"/>
    <cellStyle name="20% - Accent5 2 2 4 2 2 2 4" xfId="25869"/>
    <cellStyle name="20% - Accent5 2 2 4 2 2 2 5" xfId="39088"/>
    <cellStyle name="20% - Accent5 2 2 4 2 2 3" xfId="11471"/>
    <cellStyle name="20% - Accent5 2 2 4 2 2 3 2" xfId="22179"/>
    <cellStyle name="20% - Accent5 2 2 4 2 2 3 2 2" xfId="33795"/>
    <cellStyle name="20% - Accent5 2 2 4 2 2 3 2 3" xfId="49651"/>
    <cellStyle name="20% - Accent5 2 2 4 2 2 3 3" xfId="27987"/>
    <cellStyle name="20% - Accent5 2 2 4 2 2 3 4" xfId="41603"/>
    <cellStyle name="20% - Accent5 2 2 4 2 2 4" xfId="18892"/>
    <cellStyle name="20% - Accent5 2 2 4 2 2 4 2" xfId="30508"/>
    <cellStyle name="20% - Accent5 2 2 4 2 2 4 3" xfId="46364"/>
    <cellStyle name="20% - Accent5 2 2 4 2 2 5" xfId="4481"/>
    <cellStyle name="20% - Accent5 2 2 4 2 2 6" xfId="24700"/>
    <cellStyle name="20% - Accent5 2 2 4 2 2 7" xfId="36619"/>
    <cellStyle name="20% - Accent5 2 2 4 2 3" xfId="7854"/>
    <cellStyle name="20% - Accent5 2 2 4 2 3 2" xfId="10866"/>
    <cellStyle name="20% - Accent5 2 2 4 2 3 2 2" xfId="21595"/>
    <cellStyle name="20% - Accent5 2 2 4 2 3 2 2 2" xfId="33211"/>
    <cellStyle name="20% - Accent5 2 2 4 2 3 2 2 3" xfId="49067"/>
    <cellStyle name="20% - Accent5 2 2 4 2 3 2 3" xfId="27403"/>
    <cellStyle name="20% - Accent5 2 2 4 2 3 2 4" xfId="41008"/>
    <cellStyle name="20% - Accent5 2 2 4 2 3 3" xfId="19477"/>
    <cellStyle name="20% - Accent5 2 2 4 2 3 3 2" xfId="31093"/>
    <cellStyle name="20% - Accent5 2 2 4 2 3 3 3" xfId="46949"/>
    <cellStyle name="20% - Accent5 2 2 4 2 3 4" xfId="25285"/>
    <cellStyle name="20% - Accent5 2 2 4 2 3 5" xfId="38474"/>
    <cellStyle name="20% - Accent5 2 2 4 2 4" xfId="16956"/>
    <cellStyle name="20% - Accent5 2 2 4 2 4 2" xfId="22764"/>
    <cellStyle name="20% - Accent5 2 2 4 2 4 2 2" xfId="34380"/>
    <cellStyle name="20% - Accent5 2 2 4 2 4 2 3" xfId="50236"/>
    <cellStyle name="20% - Accent5 2 2 4 2 4 3" xfId="28572"/>
    <cellStyle name="20% - Accent5 2 2 4 2 4 4" xfId="44428"/>
    <cellStyle name="20% - Accent5 2 2 4 2 5" xfId="9619"/>
    <cellStyle name="20% - Accent5 2 2 4 2 5 2" xfId="20645"/>
    <cellStyle name="20% - Accent5 2 2 4 2 5 2 2" xfId="32261"/>
    <cellStyle name="20% - Accent5 2 2 4 2 5 2 3" xfId="48117"/>
    <cellStyle name="20% - Accent5 2 2 4 2 5 3" xfId="26453"/>
    <cellStyle name="20% - Accent5 2 2 4 2 5 4" xfId="39921"/>
    <cellStyle name="20% - Accent5 2 2 4 2 6" xfId="18308"/>
    <cellStyle name="20% - Accent5 2 2 4 2 6 2" xfId="29924"/>
    <cellStyle name="20% - Accent5 2 2 4 2 6 3" xfId="45780"/>
    <cellStyle name="20% - Accent5 2 2 4 2 7" xfId="3778"/>
    <cellStyle name="20% - Accent5 2 2 4 2 8" xfId="24116"/>
    <cellStyle name="20% - Accent5 2 2 4 2 9" xfId="35981"/>
    <cellStyle name="20% - Accent5 2 2 4 3" xfId="1438"/>
    <cellStyle name="20% - Accent5 2 2 4 3 2" xfId="8036"/>
    <cellStyle name="20% - Accent5 2 2 4 3 2 2" xfId="11049"/>
    <cellStyle name="20% - Accent5 2 2 4 3 2 2 2" xfId="21777"/>
    <cellStyle name="20% - Accent5 2 2 4 3 2 2 2 2" xfId="33393"/>
    <cellStyle name="20% - Accent5 2 2 4 3 2 2 2 3" xfId="49249"/>
    <cellStyle name="20% - Accent5 2 2 4 3 2 2 3" xfId="27585"/>
    <cellStyle name="20% - Accent5 2 2 4 3 2 2 4" xfId="41191"/>
    <cellStyle name="20% - Accent5 2 2 4 3 2 3" xfId="19659"/>
    <cellStyle name="20% - Accent5 2 2 4 3 2 3 2" xfId="31275"/>
    <cellStyle name="20% - Accent5 2 2 4 3 2 3 3" xfId="47131"/>
    <cellStyle name="20% - Accent5 2 2 4 3 2 4" xfId="25467"/>
    <cellStyle name="20% - Accent5 2 2 4 3 2 5" xfId="38656"/>
    <cellStyle name="20% - Accent5 2 2 4 3 3" xfId="17138"/>
    <cellStyle name="20% - Accent5 2 2 4 3 3 2" xfId="22946"/>
    <cellStyle name="20% - Accent5 2 2 4 3 3 2 2" xfId="34562"/>
    <cellStyle name="20% - Accent5 2 2 4 3 3 2 3" xfId="50418"/>
    <cellStyle name="20% - Accent5 2 2 4 3 3 3" xfId="28754"/>
    <cellStyle name="20% - Accent5 2 2 4 3 3 4" xfId="44610"/>
    <cellStyle name="20% - Accent5 2 2 4 3 4" xfId="9801"/>
    <cellStyle name="20% - Accent5 2 2 4 3 4 2" xfId="20827"/>
    <cellStyle name="20% - Accent5 2 2 4 3 4 2 2" xfId="32443"/>
    <cellStyle name="20% - Accent5 2 2 4 3 4 2 3" xfId="48299"/>
    <cellStyle name="20% - Accent5 2 2 4 3 4 3" xfId="26635"/>
    <cellStyle name="20% - Accent5 2 2 4 3 4 4" xfId="40103"/>
    <cellStyle name="20% - Accent5 2 2 4 3 5" xfId="18490"/>
    <cellStyle name="20% - Accent5 2 2 4 3 5 2" xfId="30106"/>
    <cellStyle name="20% - Accent5 2 2 4 3 5 3" xfId="45962"/>
    <cellStyle name="20% - Accent5 2 2 4 3 6" xfId="3965"/>
    <cellStyle name="20% - Accent5 2 2 4 3 7" xfId="24298"/>
    <cellStyle name="20% - Accent5 2 2 4 3 8" xfId="36163"/>
    <cellStyle name="20% - Accent5 2 2 4 4" xfId="1752"/>
    <cellStyle name="20% - Accent5 2 2 4 4 2" xfId="8296"/>
    <cellStyle name="20% - Accent5 2 2 4 4 2 2" xfId="11325"/>
    <cellStyle name="20% - Accent5 2 2 4 4 2 2 2" xfId="22033"/>
    <cellStyle name="20% - Accent5 2 2 4 4 2 2 2 2" xfId="33649"/>
    <cellStyle name="20% - Accent5 2 2 4 4 2 2 2 3" xfId="49505"/>
    <cellStyle name="20% - Accent5 2 2 4 4 2 2 3" xfId="27841"/>
    <cellStyle name="20% - Accent5 2 2 4 4 2 2 4" xfId="41457"/>
    <cellStyle name="20% - Accent5 2 2 4 4 2 3" xfId="19915"/>
    <cellStyle name="20% - Accent5 2 2 4 4 2 3 2" xfId="31531"/>
    <cellStyle name="20% - Accent5 2 2 4 4 2 3 3" xfId="47387"/>
    <cellStyle name="20% - Accent5 2 2 4 4 2 4" xfId="25723"/>
    <cellStyle name="20% - Accent5 2 2 4 4 2 5" xfId="38915"/>
    <cellStyle name="20% - Accent5 2 2 4 4 3" xfId="17394"/>
    <cellStyle name="20% - Accent5 2 2 4 4 3 2" xfId="23202"/>
    <cellStyle name="20% - Accent5 2 2 4 4 3 2 2" xfId="34818"/>
    <cellStyle name="20% - Accent5 2 2 4 4 3 2 3" xfId="50674"/>
    <cellStyle name="20% - Accent5 2 2 4 4 3 3" xfId="29010"/>
    <cellStyle name="20% - Accent5 2 2 4 4 3 4" xfId="44866"/>
    <cellStyle name="20% - Accent5 2 2 4 4 4" xfId="9473"/>
    <cellStyle name="20% - Accent5 2 2 4 4 4 2" xfId="20499"/>
    <cellStyle name="20% - Accent5 2 2 4 4 4 2 2" xfId="32115"/>
    <cellStyle name="20% - Accent5 2 2 4 4 4 2 3" xfId="47971"/>
    <cellStyle name="20% - Accent5 2 2 4 4 4 3" xfId="26307"/>
    <cellStyle name="20% - Accent5 2 2 4 4 4 4" xfId="39775"/>
    <cellStyle name="20% - Accent5 2 2 4 4 5" xfId="18746"/>
    <cellStyle name="20% - Accent5 2 2 4 4 5 2" xfId="30362"/>
    <cellStyle name="20% - Accent5 2 2 4 4 5 3" xfId="46218"/>
    <cellStyle name="20% - Accent5 2 2 4 4 6" xfId="4279"/>
    <cellStyle name="20% - Accent5 2 2 4 4 7" xfId="24554"/>
    <cellStyle name="20% - Accent5 2 2 4 4 8" xfId="36446"/>
    <cellStyle name="20% - Accent5 2 2 4 5" xfId="1009"/>
    <cellStyle name="20% - Accent5 2 2 4 5 2" xfId="7704"/>
    <cellStyle name="20% - Accent5 2 2 4 5 2 2" xfId="16810"/>
    <cellStyle name="20% - Accent5 2 2 4 5 2 2 2" xfId="22618"/>
    <cellStyle name="20% - Accent5 2 2 4 5 2 2 2 2" xfId="34234"/>
    <cellStyle name="20% - Accent5 2 2 4 5 2 2 2 3" xfId="50090"/>
    <cellStyle name="20% - Accent5 2 2 4 5 2 2 3" xfId="28426"/>
    <cellStyle name="20% - Accent5 2 2 4 5 2 2 4" xfId="44282"/>
    <cellStyle name="20% - Accent5 2 2 4 5 2 3" xfId="19331"/>
    <cellStyle name="20% - Accent5 2 2 4 5 2 3 2" xfId="30947"/>
    <cellStyle name="20% - Accent5 2 2 4 5 2 3 3" xfId="46803"/>
    <cellStyle name="20% - Accent5 2 2 4 5 2 4" xfId="25139"/>
    <cellStyle name="20% - Accent5 2 2 4 5 2 5" xfId="38326"/>
    <cellStyle name="20% - Accent5 2 2 4 5 3" xfId="10686"/>
    <cellStyle name="20% - Accent5 2 2 4 5 3 2" xfId="21449"/>
    <cellStyle name="20% - Accent5 2 2 4 5 3 2 2" xfId="33065"/>
    <cellStyle name="20% - Accent5 2 2 4 5 3 2 3" xfId="48921"/>
    <cellStyle name="20% - Accent5 2 2 4 5 3 3" xfId="27257"/>
    <cellStyle name="20% - Accent5 2 2 4 5 3 4" xfId="40846"/>
    <cellStyle name="20% - Accent5 2 2 4 5 4" xfId="18162"/>
    <cellStyle name="20% - Accent5 2 2 4 5 4 2" xfId="29778"/>
    <cellStyle name="20% - Accent5 2 2 4 5 4 3" xfId="45634"/>
    <cellStyle name="20% - Accent5 2 2 4 5 5" xfId="3545"/>
    <cellStyle name="20% - Accent5 2 2 4 5 6" xfId="23970"/>
    <cellStyle name="20% - Accent5 2 2 4 5 7" xfId="35794"/>
    <cellStyle name="20% - Accent5 2 2 4 6" xfId="3238"/>
    <cellStyle name="20% - Accent5 2 2 4 6 2" xfId="10466"/>
    <cellStyle name="20% - Accent5 2 2 4 6 2 2" xfId="21229"/>
    <cellStyle name="20% - Accent5 2 2 4 6 2 2 2" xfId="32845"/>
    <cellStyle name="20% - Accent5 2 2 4 6 2 2 3" xfId="48701"/>
    <cellStyle name="20% - Accent5 2 2 4 6 2 3" xfId="27037"/>
    <cellStyle name="20% - Accent5 2 2 4 6 2 4" xfId="40626"/>
    <cellStyle name="20% - Accent5 2 2 4 6 3" xfId="17942"/>
    <cellStyle name="20% - Accent5 2 2 4 6 3 2" xfId="29558"/>
    <cellStyle name="20% - Accent5 2 2 4 6 3 3" xfId="45414"/>
    <cellStyle name="20% - Accent5 2 2 4 6 4" xfId="23750"/>
    <cellStyle name="20% - Accent5 2 2 4 6 5" xfId="35537"/>
    <cellStyle name="20% - Accent5 2 2 4 7" xfId="7397"/>
    <cellStyle name="20% - Accent5 2 2 4 7 2" xfId="10073"/>
    <cellStyle name="20% - Accent5 2 2 4 7 2 2" xfId="21046"/>
    <cellStyle name="20% - Accent5 2 2 4 7 2 2 2" xfId="32662"/>
    <cellStyle name="20% - Accent5 2 2 4 7 2 2 3" xfId="48518"/>
    <cellStyle name="20% - Accent5 2 2 4 7 2 3" xfId="26854"/>
    <cellStyle name="20% - Accent5 2 2 4 7 2 4" xfId="40349"/>
    <cellStyle name="20% - Accent5 2 2 4 7 3" xfId="19111"/>
    <cellStyle name="20% - Accent5 2 2 4 7 3 2" xfId="30727"/>
    <cellStyle name="20% - Accent5 2 2 4 7 3 3" xfId="46583"/>
    <cellStyle name="20% - Accent5 2 2 4 7 4" xfId="24919"/>
    <cellStyle name="20% - Accent5 2 2 4 7 5" xfId="38069"/>
    <cellStyle name="20% - Accent5 2 2 4 8" xfId="16590"/>
    <cellStyle name="20% - Accent5 2 2 4 8 2" xfId="22398"/>
    <cellStyle name="20% - Accent5 2 2 4 8 2 2" xfId="34014"/>
    <cellStyle name="20% - Accent5 2 2 4 8 2 3" xfId="49870"/>
    <cellStyle name="20% - Accent5 2 2 4 8 3" xfId="28206"/>
    <cellStyle name="20% - Accent5 2 2 4 8 4" xfId="44062"/>
    <cellStyle name="20% - Accent5 2 2 4 9" xfId="9217"/>
    <cellStyle name="20% - Accent5 2 2 4 9 2" xfId="20243"/>
    <cellStyle name="20% - Accent5 2 2 4 9 2 2" xfId="31859"/>
    <cellStyle name="20% - Accent5 2 2 4 9 2 3" xfId="47715"/>
    <cellStyle name="20% - Accent5 2 2 4 9 3" xfId="26051"/>
    <cellStyle name="20% - Accent5 2 2 4 9 4" xfId="39519"/>
    <cellStyle name="20% - Accent5 2 2 5" xfId="535"/>
    <cellStyle name="20% - Accent5 2 2 5 10" xfId="17650"/>
    <cellStyle name="20% - Accent5 2 2 5 10 2" xfId="29266"/>
    <cellStyle name="20% - Accent5 2 2 5 10 3" xfId="45122"/>
    <cellStyle name="20% - Accent5 2 2 5 11" xfId="2648"/>
    <cellStyle name="20% - Accent5 2 2 5 12" xfId="23458"/>
    <cellStyle name="20% - Accent5 2 2 5 13" xfId="35105"/>
    <cellStyle name="20% - Accent5 2 2 5 2" xfId="1292"/>
    <cellStyle name="20% - Accent5 2 2 5 2 2" xfId="1990"/>
    <cellStyle name="20% - Accent5 2 2 5 2 2 2" xfId="8534"/>
    <cellStyle name="20% - Accent5 2 2 5 2 2 2 2" xfId="17576"/>
    <cellStyle name="20% - Accent5 2 2 5 2 2 2 2 2" xfId="23384"/>
    <cellStyle name="20% - Accent5 2 2 5 2 2 2 2 2 2" xfId="35000"/>
    <cellStyle name="20% - Accent5 2 2 5 2 2 2 2 2 3" xfId="50856"/>
    <cellStyle name="20% - Accent5 2 2 5 2 2 2 2 3" xfId="29192"/>
    <cellStyle name="20% - Accent5 2 2 5 2 2 2 2 4" xfId="45048"/>
    <cellStyle name="20% - Accent5 2 2 5 2 2 2 3" xfId="20097"/>
    <cellStyle name="20% - Accent5 2 2 5 2 2 2 3 2" xfId="31713"/>
    <cellStyle name="20% - Accent5 2 2 5 2 2 2 3 3" xfId="47569"/>
    <cellStyle name="20% - Accent5 2 2 5 2 2 2 4" xfId="25905"/>
    <cellStyle name="20% - Accent5 2 2 5 2 2 2 5" xfId="39124"/>
    <cellStyle name="20% - Accent5 2 2 5 2 2 3" xfId="11507"/>
    <cellStyle name="20% - Accent5 2 2 5 2 2 3 2" xfId="22215"/>
    <cellStyle name="20% - Accent5 2 2 5 2 2 3 2 2" xfId="33831"/>
    <cellStyle name="20% - Accent5 2 2 5 2 2 3 2 3" xfId="49687"/>
    <cellStyle name="20% - Accent5 2 2 5 2 2 3 3" xfId="28023"/>
    <cellStyle name="20% - Accent5 2 2 5 2 2 3 4" xfId="41639"/>
    <cellStyle name="20% - Accent5 2 2 5 2 2 4" xfId="18928"/>
    <cellStyle name="20% - Accent5 2 2 5 2 2 4 2" xfId="30544"/>
    <cellStyle name="20% - Accent5 2 2 5 2 2 4 3" xfId="46400"/>
    <cellStyle name="20% - Accent5 2 2 5 2 2 5" xfId="4517"/>
    <cellStyle name="20% - Accent5 2 2 5 2 2 6" xfId="24736"/>
    <cellStyle name="20% - Accent5 2 2 5 2 2 7" xfId="36655"/>
    <cellStyle name="20% - Accent5 2 2 5 2 3" xfId="7890"/>
    <cellStyle name="20% - Accent5 2 2 5 2 3 2" xfId="10903"/>
    <cellStyle name="20% - Accent5 2 2 5 2 3 2 2" xfId="21631"/>
    <cellStyle name="20% - Accent5 2 2 5 2 3 2 2 2" xfId="33247"/>
    <cellStyle name="20% - Accent5 2 2 5 2 3 2 2 3" xfId="49103"/>
    <cellStyle name="20% - Accent5 2 2 5 2 3 2 3" xfId="27439"/>
    <cellStyle name="20% - Accent5 2 2 5 2 3 2 4" xfId="41045"/>
    <cellStyle name="20% - Accent5 2 2 5 2 3 3" xfId="19513"/>
    <cellStyle name="20% - Accent5 2 2 5 2 3 3 2" xfId="31129"/>
    <cellStyle name="20% - Accent5 2 2 5 2 3 3 3" xfId="46985"/>
    <cellStyle name="20% - Accent5 2 2 5 2 3 4" xfId="25321"/>
    <cellStyle name="20% - Accent5 2 2 5 2 3 5" xfId="38510"/>
    <cellStyle name="20% - Accent5 2 2 5 2 4" xfId="16992"/>
    <cellStyle name="20% - Accent5 2 2 5 2 4 2" xfId="22800"/>
    <cellStyle name="20% - Accent5 2 2 5 2 4 2 2" xfId="34416"/>
    <cellStyle name="20% - Accent5 2 2 5 2 4 2 3" xfId="50272"/>
    <cellStyle name="20% - Accent5 2 2 5 2 4 3" xfId="28608"/>
    <cellStyle name="20% - Accent5 2 2 5 2 4 4" xfId="44464"/>
    <cellStyle name="20% - Accent5 2 2 5 2 5" xfId="9655"/>
    <cellStyle name="20% - Accent5 2 2 5 2 5 2" xfId="20681"/>
    <cellStyle name="20% - Accent5 2 2 5 2 5 2 2" xfId="32297"/>
    <cellStyle name="20% - Accent5 2 2 5 2 5 2 3" xfId="48153"/>
    <cellStyle name="20% - Accent5 2 2 5 2 5 3" xfId="26489"/>
    <cellStyle name="20% - Accent5 2 2 5 2 5 4" xfId="39957"/>
    <cellStyle name="20% - Accent5 2 2 5 2 6" xfId="18344"/>
    <cellStyle name="20% - Accent5 2 2 5 2 6 2" xfId="29960"/>
    <cellStyle name="20% - Accent5 2 2 5 2 6 3" xfId="45816"/>
    <cellStyle name="20% - Accent5 2 2 5 2 7" xfId="3819"/>
    <cellStyle name="20% - Accent5 2 2 5 2 8" xfId="24152"/>
    <cellStyle name="20% - Accent5 2 2 5 2 9" xfId="36017"/>
    <cellStyle name="20% - Accent5 2 2 5 3" xfId="1474"/>
    <cellStyle name="20% - Accent5 2 2 5 3 2" xfId="8072"/>
    <cellStyle name="20% - Accent5 2 2 5 3 2 2" xfId="11085"/>
    <cellStyle name="20% - Accent5 2 2 5 3 2 2 2" xfId="21813"/>
    <cellStyle name="20% - Accent5 2 2 5 3 2 2 2 2" xfId="33429"/>
    <cellStyle name="20% - Accent5 2 2 5 3 2 2 2 3" xfId="49285"/>
    <cellStyle name="20% - Accent5 2 2 5 3 2 2 3" xfId="27621"/>
    <cellStyle name="20% - Accent5 2 2 5 3 2 2 4" xfId="41227"/>
    <cellStyle name="20% - Accent5 2 2 5 3 2 3" xfId="19695"/>
    <cellStyle name="20% - Accent5 2 2 5 3 2 3 2" xfId="31311"/>
    <cellStyle name="20% - Accent5 2 2 5 3 2 3 3" xfId="47167"/>
    <cellStyle name="20% - Accent5 2 2 5 3 2 4" xfId="25503"/>
    <cellStyle name="20% - Accent5 2 2 5 3 2 5" xfId="38692"/>
    <cellStyle name="20% - Accent5 2 2 5 3 3" xfId="17174"/>
    <cellStyle name="20% - Accent5 2 2 5 3 3 2" xfId="22982"/>
    <cellStyle name="20% - Accent5 2 2 5 3 3 2 2" xfId="34598"/>
    <cellStyle name="20% - Accent5 2 2 5 3 3 2 3" xfId="50454"/>
    <cellStyle name="20% - Accent5 2 2 5 3 3 3" xfId="28790"/>
    <cellStyle name="20% - Accent5 2 2 5 3 3 4" xfId="44646"/>
    <cellStyle name="20% - Accent5 2 2 5 3 4" xfId="9837"/>
    <cellStyle name="20% - Accent5 2 2 5 3 4 2" xfId="20863"/>
    <cellStyle name="20% - Accent5 2 2 5 3 4 2 2" xfId="32479"/>
    <cellStyle name="20% - Accent5 2 2 5 3 4 2 3" xfId="48335"/>
    <cellStyle name="20% - Accent5 2 2 5 3 4 3" xfId="26671"/>
    <cellStyle name="20% - Accent5 2 2 5 3 4 4" xfId="40139"/>
    <cellStyle name="20% - Accent5 2 2 5 3 5" xfId="18526"/>
    <cellStyle name="20% - Accent5 2 2 5 3 5 2" xfId="30142"/>
    <cellStyle name="20% - Accent5 2 2 5 3 5 3" xfId="45998"/>
    <cellStyle name="20% - Accent5 2 2 5 3 6" xfId="4001"/>
    <cellStyle name="20% - Accent5 2 2 5 3 7" xfId="24334"/>
    <cellStyle name="20% - Accent5 2 2 5 3 8" xfId="36199"/>
    <cellStyle name="20% - Accent5 2 2 5 4" xfId="1622"/>
    <cellStyle name="20% - Accent5 2 2 5 4 2" xfId="8187"/>
    <cellStyle name="20% - Accent5 2 2 5 4 2 2" xfId="11209"/>
    <cellStyle name="20% - Accent5 2 2 5 4 2 2 2" xfId="21924"/>
    <cellStyle name="20% - Accent5 2 2 5 4 2 2 2 2" xfId="33540"/>
    <cellStyle name="20% - Accent5 2 2 5 4 2 2 2 3" xfId="49396"/>
    <cellStyle name="20% - Accent5 2 2 5 4 2 2 3" xfId="27732"/>
    <cellStyle name="20% - Accent5 2 2 5 4 2 2 4" xfId="41345"/>
    <cellStyle name="20% - Accent5 2 2 5 4 2 3" xfId="19806"/>
    <cellStyle name="20% - Accent5 2 2 5 4 2 3 2" xfId="31422"/>
    <cellStyle name="20% - Accent5 2 2 5 4 2 3 3" xfId="47278"/>
    <cellStyle name="20% - Accent5 2 2 5 4 2 4" xfId="25614"/>
    <cellStyle name="20% - Accent5 2 2 5 4 2 5" xfId="38806"/>
    <cellStyle name="20% - Accent5 2 2 5 4 3" xfId="17285"/>
    <cellStyle name="20% - Accent5 2 2 5 4 3 2" xfId="23093"/>
    <cellStyle name="20% - Accent5 2 2 5 4 3 2 2" xfId="34709"/>
    <cellStyle name="20% - Accent5 2 2 5 4 3 2 3" xfId="50565"/>
    <cellStyle name="20% - Accent5 2 2 5 4 3 3" xfId="28901"/>
    <cellStyle name="20% - Accent5 2 2 5 4 3 4" xfId="44757"/>
    <cellStyle name="20% - Accent5 2 2 5 4 4" xfId="9364"/>
    <cellStyle name="20% - Accent5 2 2 5 4 4 2" xfId="20390"/>
    <cellStyle name="20% - Accent5 2 2 5 4 4 2 2" xfId="32006"/>
    <cellStyle name="20% - Accent5 2 2 5 4 4 2 3" xfId="47862"/>
    <cellStyle name="20% - Accent5 2 2 5 4 4 3" xfId="26198"/>
    <cellStyle name="20% - Accent5 2 2 5 4 4 4" xfId="39666"/>
    <cellStyle name="20% - Accent5 2 2 5 4 5" xfId="18637"/>
    <cellStyle name="20% - Accent5 2 2 5 4 5 2" xfId="30253"/>
    <cellStyle name="20% - Accent5 2 2 5 4 5 3" xfId="46109"/>
    <cellStyle name="20% - Accent5 2 2 5 4 6" xfId="4149"/>
    <cellStyle name="20% - Accent5 2 2 5 4 7" xfId="24445"/>
    <cellStyle name="20% - Accent5 2 2 5 4 8" xfId="36331"/>
    <cellStyle name="20% - Accent5 2 2 5 5" xfId="893"/>
    <cellStyle name="20% - Accent5 2 2 5 5 2" xfId="7588"/>
    <cellStyle name="20% - Accent5 2 2 5 5 2 2" xfId="16701"/>
    <cellStyle name="20% - Accent5 2 2 5 5 2 2 2" xfId="22509"/>
    <cellStyle name="20% - Accent5 2 2 5 5 2 2 2 2" xfId="34125"/>
    <cellStyle name="20% - Accent5 2 2 5 5 2 2 2 3" xfId="49981"/>
    <cellStyle name="20% - Accent5 2 2 5 5 2 2 3" xfId="28317"/>
    <cellStyle name="20% - Accent5 2 2 5 5 2 2 4" xfId="44173"/>
    <cellStyle name="20% - Accent5 2 2 5 5 2 3" xfId="19222"/>
    <cellStyle name="20% - Accent5 2 2 5 5 2 3 2" xfId="30838"/>
    <cellStyle name="20% - Accent5 2 2 5 5 2 3 3" xfId="46694"/>
    <cellStyle name="20% - Accent5 2 2 5 5 2 4" xfId="25030"/>
    <cellStyle name="20% - Accent5 2 2 5 5 2 5" xfId="38214"/>
    <cellStyle name="20% - Accent5 2 2 5 5 3" xfId="10577"/>
    <cellStyle name="20% - Accent5 2 2 5 5 3 2" xfId="21340"/>
    <cellStyle name="20% - Accent5 2 2 5 5 3 2 2" xfId="32956"/>
    <cellStyle name="20% - Accent5 2 2 5 5 3 2 3" xfId="48812"/>
    <cellStyle name="20% - Accent5 2 2 5 5 3 3" xfId="27148"/>
    <cellStyle name="20% - Accent5 2 2 5 5 3 4" xfId="40737"/>
    <cellStyle name="20% - Accent5 2 2 5 5 4" xfId="18053"/>
    <cellStyle name="20% - Accent5 2 2 5 5 4 2" xfId="29669"/>
    <cellStyle name="20% - Accent5 2 2 5 5 4 3" xfId="45525"/>
    <cellStyle name="20% - Accent5 2 2 5 5 5" xfId="3429"/>
    <cellStyle name="20% - Accent5 2 2 5 5 6" xfId="23861"/>
    <cellStyle name="20% - Accent5 2 2 5 5 7" xfId="35682"/>
    <cellStyle name="20% - Accent5 2 2 5 6" xfId="3095"/>
    <cellStyle name="20% - Accent5 2 2 5 6 2" xfId="10325"/>
    <cellStyle name="20% - Accent5 2 2 5 6 2 2" xfId="21120"/>
    <cellStyle name="20% - Accent5 2 2 5 6 2 2 2" xfId="32736"/>
    <cellStyle name="20% - Accent5 2 2 5 6 2 2 3" xfId="48592"/>
    <cellStyle name="20% - Accent5 2 2 5 6 2 3" xfId="26928"/>
    <cellStyle name="20% - Accent5 2 2 5 6 2 4" xfId="40500"/>
    <cellStyle name="20% - Accent5 2 2 5 6 3" xfId="17833"/>
    <cellStyle name="20% - Accent5 2 2 5 6 3 2" xfId="29449"/>
    <cellStyle name="20% - Accent5 2 2 5 6 3 3" xfId="45305"/>
    <cellStyle name="20% - Accent5 2 2 5 6 4" xfId="23641"/>
    <cellStyle name="20% - Accent5 2 2 5 6 5" xfId="35411"/>
    <cellStyle name="20% - Accent5 2 2 5 7" xfId="7288"/>
    <cellStyle name="20% - Accent5 2 2 5 7 2" xfId="9958"/>
    <cellStyle name="20% - Accent5 2 2 5 7 2 2" xfId="20937"/>
    <cellStyle name="20% - Accent5 2 2 5 7 2 2 2" xfId="32553"/>
    <cellStyle name="20% - Accent5 2 2 5 7 2 2 3" xfId="48409"/>
    <cellStyle name="20% - Accent5 2 2 5 7 2 3" xfId="26745"/>
    <cellStyle name="20% - Accent5 2 2 5 7 2 4" xfId="40238"/>
    <cellStyle name="20% - Accent5 2 2 5 7 3" xfId="19002"/>
    <cellStyle name="20% - Accent5 2 2 5 7 3 2" xfId="30618"/>
    <cellStyle name="20% - Accent5 2 2 5 7 3 3" xfId="46474"/>
    <cellStyle name="20% - Accent5 2 2 5 7 4" xfId="24810"/>
    <cellStyle name="20% - Accent5 2 2 5 7 5" xfId="37960"/>
    <cellStyle name="20% - Accent5 2 2 5 8" xfId="16481"/>
    <cellStyle name="20% - Accent5 2 2 5 8 2" xfId="22289"/>
    <cellStyle name="20% - Accent5 2 2 5 8 2 2" xfId="33905"/>
    <cellStyle name="20% - Accent5 2 2 5 8 2 3" xfId="49761"/>
    <cellStyle name="20% - Accent5 2 2 5 8 3" xfId="28097"/>
    <cellStyle name="20% - Accent5 2 2 5 8 4" xfId="43953"/>
    <cellStyle name="20% - Accent5 2 2 5 9" xfId="9253"/>
    <cellStyle name="20% - Accent5 2 2 5 9 2" xfId="20279"/>
    <cellStyle name="20% - Accent5 2 2 5 9 2 2" xfId="31895"/>
    <cellStyle name="20% - Accent5 2 2 5 9 2 3" xfId="47751"/>
    <cellStyle name="20% - Accent5 2 2 5 9 3" xfId="26087"/>
    <cellStyle name="20% - Accent5 2 2 5 9 4" xfId="39555"/>
    <cellStyle name="20% - Accent5 2 2 6" xfId="1086"/>
    <cellStyle name="20% - Accent5 2 2 6 2" xfId="1845"/>
    <cellStyle name="20% - Accent5 2 2 6 2 2" xfId="8389"/>
    <cellStyle name="20% - Accent5 2 2 6 2 2 2" xfId="17431"/>
    <cellStyle name="20% - Accent5 2 2 6 2 2 2 2" xfId="23239"/>
    <cellStyle name="20% - Accent5 2 2 6 2 2 2 2 2" xfId="34855"/>
    <cellStyle name="20% - Accent5 2 2 6 2 2 2 2 3" xfId="50711"/>
    <cellStyle name="20% - Accent5 2 2 6 2 2 2 3" xfId="29047"/>
    <cellStyle name="20% - Accent5 2 2 6 2 2 2 4" xfId="44903"/>
    <cellStyle name="20% - Accent5 2 2 6 2 2 3" xfId="19952"/>
    <cellStyle name="20% - Accent5 2 2 6 2 2 3 2" xfId="31568"/>
    <cellStyle name="20% - Accent5 2 2 6 2 2 3 3" xfId="47424"/>
    <cellStyle name="20% - Accent5 2 2 6 2 2 4" xfId="25760"/>
    <cellStyle name="20% - Accent5 2 2 6 2 2 5" xfId="38979"/>
    <cellStyle name="20% - Accent5 2 2 6 2 3" xfId="11362"/>
    <cellStyle name="20% - Accent5 2 2 6 2 3 2" xfId="22070"/>
    <cellStyle name="20% - Accent5 2 2 6 2 3 2 2" xfId="33686"/>
    <cellStyle name="20% - Accent5 2 2 6 2 3 2 3" xfId="49542"/>
    <cellStyle name="20% - Accent5 2 2 6 2 3 3" xfId="27878"/>
    <cellStyle name="20% - Accent5 2 2 6 2 3 4" xfId="41494"/>
    <cellStyle name="20% - Accent5 2 2 6 2 4" xfId="18783"/>
    <cellStyle name="20% - Accent5 2 2 6 2 4 2" xfId="30399"/>
    <cellStyle name="20% - Accent5 2 2 6 2 4 3" xfId="46255"/>
    <cellStyle name="20% - Accent5 2 2 6 2 5" xfId="4372"/>
    <cellStyle name="20% - Accent5 2 2 6 2 6" xfId="24591"/>
    <cellStyle name="20% - Accent5 2 2 6 2 7" xfId="36510"/>
    <cellStyle name="20% - Accent5 2 2 6 3" xfId="7745"/>
    <cellStyle name="20% - Accent5 2 2 6 3 2" xfId="10743"/>
    <cellStyle name="20% - Accent5 2 2 6 3 2 2" xfId="21486"/>
    <cellStyle name="20% - Accent5 2 2 6 3 2 2 2" xfId="33102"/>
    <cellStyle name="20% - Accent5 2 2 6 3 2 2 3" xfId="48958"/>
    <cellStyle name="20% - Accent5 2 2 6 3 2 3" xfId="27294"/>
    <cellStyle name="20% - Accent5 2 2 6 3 2 4" xfId="40892"/>
    <cellStyle name="20% - Accent5 2 2 6 3 3" xfId="19368"/>
    <cellStyle name="20% - Accent5 2 2 6 3 3 2" xfId="30984"/>
    <cellStyle name="20% - Accent5 2 2 6 3 3 3" xfId="46840"/>
    <cellStyle name="20% - Accent5 2 2 6 3 4" xfId="25176"/>
    <cellStyle name="20% - Accent5 2 2 6 3 5" xfId="38365"/>
    <cellStyle name="20% - Accent5 2 2 6 4" xfId="16847"/>
    <cellStyle name="20% - Accent5 2 2 6 4 2" xfId="22655"/>
    <cellStyle name="20% - Accent5 2 2 6 4 2 2" xfId="34271"/>
    <cellStyle name="20% - Accent5 2 2 6 4 2 3" xfId="50127"/>
    <cellStyle name="20% - Accent5 2 2 6 4 3" xfId="28463"/>
    <cellStyle name="20% - Accent5 2 2 6 4 4" xfId="44319"/>
    <cellStyle name="20% - Accent5 2 2 6 5" xfId="9510"/>
    <cellStyle name="20% - Accent5 2 2 6 5 2" xfId="20536"/>
    <cellStyle name="20% - Accent5 2 2 6 5 2 2" xfId="32152"/>
    <cellStyle name="20% - Accent5 2 2 6 5 2 3" xfId="48008"/>
    <cellStyle name="20% - Accent5 2 2 6 5 3" xfId="26344"/>
    <cellStyle name="20% - Accent5 2 2 6 5 4" xfId="39812"/>
    <cellStyle name="20% - Accent5 2 2 6 6" xfId="18199"/>
    <cellStyle name="20% - Accent5 2 2 6 6 2" xfId="29815"/>
    <cellStyle name="20% - Accent5 2 2 6 6 3" xfId="45671"/>
    <cellStyle name="20% - Accent5 2 2 6 7" xfId="3613"/>
    <cellStyle name="20% - Accent5 2 2 6 8" xfId="24007"/>
    <cellStyle name="20% - Accent5 2 2 6 9" xfId="35845"/>
    <cellStyle name="20% - Accent5 2 2 7" xfId="1329"/>
    <cellStyle name="20% - Accent5 2 2 7 2" xfId="7927"/>
    <cellStyle name="20% - Accent5 2 2 7 2 2" xfId="10940"/>
    <cellStyle name="20% - Accent5 2 2 7 2 2 2" xfId="21668"/>
    <cellStyle name="20% - Accent5 2 2 7 2 2 2 2" xfId="33284"/>
    <cellStyle name="20% - Accent5 2 2 7 2 2 2 3" xfId="49140"/>
    <cellStyle name="20% - Accent5 2 2 7 2 2 3" xfId="27476"/>
    <cellStyle name="20% - Accent5 2 2 7 2 2 4" xfId="41082"/>
    <cellStyle name="20% - Accent5 2 2 7 2 3" xfId="19550"/>
    <cellStyle name="20% - Accent5 2 2 7 2 3 2" xfId="31166"/>
    <cellStyle name="20% - Accent5 2 2 7 2 3 3" xfId="47022"/>
    <cellStyle name="20% - Accent5 2 2 7 2 4" xfId="25358"/>
    <cellStyle name="20% - Accent5 2 2 7 2 5" xfId="38547"/>
    <cellStyle name="20% - Accent5 2 2 7 3" xfId="17029"/>
    <cellStyle name="20% - Accent5 2 2 7 3 2" xfId="22837"/>
    <cellStyle name="20% - Accent5 2 2 7 3 2 2" xfId="34453"/>
    <cellStyle name="20% - Accent5 2 2 7 3 2 3" xfId="50309"/>
    <cellStyle name="20% - Accent5 2 2 7 3 3" xfId="28645"/>
    <cellStyle name="20% - Accent5 2 2 7 3 4" xfId="44501"/>
    <cellStyle name="20% - Accent5 2 2 7 4" xfId="9692"/>
    <cellStyle name="20% - Accent5 2 2 7 4 2" xfId="20718"/>
    <cellStyle name="20% - Accent5 2 2 7 4 2 2" xfId="32334"/>
    <cellStyle name="20% - Accent5 2 2 7 4 2 3" xfId="48190"/>
    <cellStyle name="20% - Accent5 2 2 7 4 3" xfId="26526"/>
    <cellStyle name="20% - Accent5 2 2 7 4 4" xfId="39994"/>
    <cellStyle name="20% - Accent5 2 2 7 5" xfId="18381"/>
    <cellStyle name="20% - Accent5 2 2 7 5 2" xfId="29997"/>
    <cellStyle name="20% - Accent5 2 2 7 5 3" xfId="45853"/>
    <cellStyle name="20% - Accent5 2 2 7 6" xfId="3856"/>
    <cellStyle name="20% - Accent5 2 2 7 7" xfId="24189"/>
    <cellStyle name="20% - Accent5 2 2 7 8" xfId="36054"/>
    <cellStyle name="20% - Accent5 2 2 8" xfId="1515"/>
    <cellStyle name="20% - Accent5 2 2 8 2" xfId="8109"/>
    <cellStyle name="20% - Accent5 2 2 8 2 2" xfId="11124"/>
    <cellStyle name="20% - Accent5 2 2 8 2 2 2" xfId="21850"/>
    <cellStyle name="20% - Accent5 2 2 8 2 2 2 2" xfId="33466"/>
    <cellStyle name="20% - Accent5 2 2 8 2 2 2 3" xfId="49322"/>
    <cellStyle name="20% - Accent5 2 2 8 2 2 3" xfId="27658"/>
    <cellStyle name="20% - Accent5 2 2 8 2 2 4" xfId="41265"/>
    <cellStyle name="20% - Accent5 2 2 8 2 3" xfId="19732"/>
    <cellStyle name="20% - Accent5 2 2 8 2 3 2" xfId="31348"/>
    <cellStyle name="20% - Accent5 2 2 8 2 3 3" xfId="47204"/>
    <cellStyle name="20% - Accent5 2 2 8 2 4" xfId="25540"/>
    <cellStyle name="20% - Accent5 2 2 8 2 5" xfId="38729"/>
    <cellStyle name="20% - Accent5 2 2 8 3" xfId="17211"/>
    <cellStyle name="20% - Accent5 2 2 8 3 2" xfId="23019"/>
    <cellStyle name="20% - Accent5 2 2 8 3 2 2" xfId="34635"/>
    <cellStyle name="20% - Accent5 2 2 8 3 2 3" xfId="50491"/>
    <cellStyle name="20% - Accent5 2 2 8 3 3" xfId="28827"/>
    <cellStyle name="20% - Accent5 2 2 8 3 4" xfId="44683"/>
    <cellStyle name="20% - Accent5 2 2 8 4" xfId="9290"/>
    <cellStyle name="20% - Accent5 2 2 8 4 2" xfId="20316"/>
    <cellStyle name="20% - Accent5 2 2 8 4 2 2" xfId="31932"/>
    <cellStyle name="20% - Accent5 2 2 8 4 2 3" xfId="47788"/>
    <cellStyle name="20% - Accent5 2 2 8 4 3" xfId="26124"/>
    <cellStyle name="20% - Accent5 2 2 8 4 4" xfId="39592"/>
    <cellStyle name="20% - Accent5 2 2 8 5" xfId="18563"/>
    <cellStyle name="20% - Accent5 2 2 8 5 2" xfId="30179"/>
    <cellStyle name="20% - Accent5 2 2 8 5 3" xfId="46035"/>
    <cellStyle name="20% - Accent5 2 2 8 6" xfId="4042"/>
    <cellStyle name="20% - Accent5 2 2 8 7" xfId="24371"/>
    <cellStyle name="20% - Accent5 2 2 8 8" xfId="36239"/>
    <cellStyle name="20% - Accent5 2 2 9" xfId="809"/>
    <cellStyle name="20% - Accent5 2 2 9 2" xfId="7504"/>
    <cellStyle name="20% - Accent5 2 2 9 2 2" xfId="16627"/>
    <cellStyle name="20% - Accent5 2 2 9 2 2 2" xfId="22435"/>
    <cellStyle name="20% - Accent5 2 2 9 2 2 2 2" xfId="34051"/>
    <cellStyle name="20% - Accent5 2 2 9 2 2 2 3" xfId="49907"/>
    <cellStyle name="20% - Accent5 2 2 9 2 2 3" xfId="28243"/>
    <cellStyle name="20% - Accent5 2 2 9 2 2 4" xfId="44099"/>
    <cellStyle name="20% - Accent5 2 2 9 2 3" xfId="19148"/>
    <cellStyle name="20% - Accent5 2 2 9 2 3 2" xfId="30764"/>
    <cellStyle name="20% - Accent5 2 2 9 2 3 3" xfId="46620"/>
    <cellStyle name="20% - Accent5 2 2 9 2 4" xfId="24956"/>
    <cellStyle name="20% - Accent5 2 2 9 2 5" xfId="38137"/>
    <cellStyle name="20% - Accent5 2 2 9 3" xfId="10503"/>
    <cellStyle name="20% - Accent5 2 2 9 3 2" xfId="21266"/>
    <cellStyle name="20% - Accent5 2 2 9 3 2 2" xfId="32882"/>
    <cellStyle name="20% - Accent5 2 2 9 3 2 3" xfId="48738"/>
    <cellStyle name="20% - Accent5 2 2 9 3 3" xfId="27074"/>
    <cellStyle name="20% - Accent5 2 2 9 3 4" xfId="40663"/>
    <cellStyle name="20% - Accent5 2 2 9 4" xfId="17979"/>
    <cellStyle name="20% - Accent5 2 2 9 4 2" xfId="29595"/>
    <cellStyle name="20% - Accent5 2 2 9 4 3" xfId="45451"/>
    <cellStyle name="20% - Accent5 2 2 9 5" xfId="3345"/>
    <cellStyle name="20% - Accent5 2 2 9 6" xfId="23787"/>
    <cellStyle name="20% - Accent5 2 2 9 7" xfId="35605"/>
    <cellStyle name="20% - Accent5 2 3" xfId="583"/>
    <cellStyle name="20% - Accent5 2 3 10" xfId="9127"/>
    <cellStyle name="20% - Accent5 2 3 10 2" xfId="20153"/>
    <cellStyle name="20% - Accent5 2 3 10 2 2" xfId="31769"/>
    <cellStyle name="20% - Accent5 2 3 10 2 3" xfId="47625"/>
    <cellStyle name="20% - Accent5 2 3 10 3" xfId="25961"/>
    <cellStyle name="20% - Accent5 2 3 10 4" xfId="39429"/>
    <cellStyle name="20% - Accent5 2 3 11" xfId="17669"/>
    <cellStyle name="20% - Accent5 2 3 11 2" xfId="29285"/>
    <cellStyle name="20% - Accent5 2 3 11 3" xfId="45141"/>
    <cellStyle name="20% - Accent5 2 3 12" xfId="2667"/>
    <cellStyle name="20% - Accent5 2 3 13" xfId="23477"/>
    <cellStyle name="20% - Accent5 2 3 14" xfId="35124"/>
    <cellStyle name="20% - Accent5 2 3 2" xfId="912"/>
    <cellStyle name="20% - Accent5 2 3 2 2" xfId="1641"/>
    <cellStyle name="20% - Accent5 2 3 2 2 2" xfId="8206"/>
    <cellStyle name="20% - Accent5 2 3 2 2 2 2" xfId="17304"/>
    <cellStyle name="20% - Accent5 2 3 2 2 2 2 2" xfId="23112"/>
    <cellStyle name="20% - Accent5 2 3 2 2 2 2 2 2" xfId="34728"/>
    <cellStyle name="20% - Accent5 2 3 2 2 2 2 2 3" xfId="50584"/>
    <cellStyle name="20% - Accent5 2 3 2 2 2 2 3" xfId="28920"/>
    <cellStyle name="20% - Accent5 2 3 2 2 2 2 4" xfId="44776"/>
    <cellStyle name="20% - Accent5 2 3 2 2 2 3" xfId="19825"/>
    <cellStyle name="20% - Accent5 2 3 2 2 2 3 2" xfId="31441"/>
    <cellStyle name="20% - Accent5 2 3 2 2 2 3 3" xfId="47297"/>
    <cellStyle name="20% - Accent5 2 3 2 2 2 4" xfId="25633"/>
    <cellStyle name="20% - Accent5 2 3 2 2 2 5" xfId="38825"/>
    <cellStyle name="20% - Accent5 2 3 2 2 3" xfId="11228"/>
    <cellStyle name="20% - Accent5 2 3 2 2 3 2" xfId="21943"/>
    <cellStyle name="20% - Accent5 2 3 2 2 3 2 2" xfId="33559"/>
    <cellStyle name="20% - Accent5 2 3 2 2 3 2 3" xfId="49415"/>
    <cellStyle name="20% - Accent5 2 3 2 2 3 3" xfId="27751"/>
    <cellStyle name="20% - Accent5 2 3 2 2 3 4" xfId="41364"/>
    <cellStyle name="20% - Accent5 2 3 2 2 4" xfId="18656"/>
    <cellStyle name="20% - Accent5 2 3 2 2 4 2" xfId="30272"/>
    <cellStyle name="20% - Accent5 2 3 2 2 4 3" xfId="46128"/>
    <cellStyle name="20% - Accent5 2 3 2 2 5" xfId="4168"/>
    <cellStyle name="20% - Accent5 2 3 2 2 6" xfId="24464"/>
    <cellStyle name="20% - Accent5 2 3 2 2 7" xfId="36350"/>
    <cellStyle name="20% - Accent5 2 3 2 3" xfId="7607"/>
    <cellStyle name="20% - Accent5 2 3 2 3 2" xfId="10596"/>
    <cellStyle name="20% - Accent5 2 3 2 3 2 2" xfId="21359"/>
    <cellStyle name="20% - Accent5 2 3 2 3 2 2 2" xfId="32975"/>
    <cellStyle name="20% - Accent5 2 3 2 3 2 2 3" xfId="48831"/>
    <cellStyle name="20% - Accent5 2 3 2 3 2 3" xfId="27167"/>
    <cellStyle name="20% - Accent5 2 3 2 3 2 4" xfId="40756"/>
    <cellStyle name="20% - Accent5 2 3 2 3 3" xfId="19241"/>
    <cellStyle name="20% - Accent5 2 3 2 3 3 2" xfId="30857"/>
    <cellStyle name="20% - Accent5 2 3 2 3 3 3" xfId="46713"/>
    <cellStyle name="20% - Accent5 2 3 2 3 4" xfId="25049"/>
    <cellStyle name="20% - Accent5 2 3 2 3 5" xfId="38233"/>
    <cellStyle name="20% - Accent5 2 3 2 4" xfId="16720"/>
    <cellStyle name="20% - Accent5 2 3 2 4 2" xfId="22528"/>
    <cellStyle name="20% - Accent5 2 3 2 4 2 2" xfId="34144"/>
    <cellStyle name="20% - Accent5 2 3 2 4 2 3" xfId="50000"/>
    <cellStyle name="20% - Accent5 2 3 2 4 3" xfId="28336"/>
    <cellStyle name="20% - Accent5 2 3 2 4 4" xfId="44192"/>
    <cellStyle name="20% - Accent5 2 3 2 5" xfId="9383"/>
    <cellStyle name="20% - Accent5 2 3 2 5 2" xfId="20409"/>
    <cellStyle name="20% - Accent5 2 3 2 5 2 2" xfId="32025"/>
    <cellStyle name="20% - Accent5 2 3 2 5 2 3" xfId="47881"/>
    <cellStyle name="20% - Accent5 2 3 2 5 3" xfId="26217"/>
    <cellStyle name="20% - Accent5 2 3 2 5 4" xfId="39685"/>
    <cellStyle name="20% - Accent5 2 3 2 6" xfId="18072"/>
    <cellStyle name="20% - Accent5 2 3 2 6 2" xfId="29688"/>
    <cellStyle name="20% - Accent5 2 3 2 6 3" xfId="45544"/>
    <cellStyle name="20% - Accent5 2 3 2 7" xfId="3448"/>
    <cellStyle name="20% - Accent5 2 3 2 8" xfId="23880"/>
    <cellStyle name="20% - Accent5 2 3 2 9" xfId="35701"/>
    <cellStyle name="20% - Accent5 2 3 3" xfId="1134"/>
    <cellStyle name="20% - Accent5 2 3 3 2" xfId="1864"/>
    <cellStyle name="20% - Accent5 2 3 3 2 2" xfId="8408"/>
    <cellStyle name="20% - Accent5 2 3 3 2 2 2" xfId="17450"/>
    <cellStyle name="20% - Accent5 2 3 3 2 2 2 2" xfId="23258"/>
    <cellStyle name="20% - Accent5 2 3 3 2 2 2 2 2" xfId="34874"/>
    <cellStyle name="20% - Accent5 2 3 3 2 2 2 2 3" xfId="50730"/>
    <cellStyle name="20% - Accent5 2 3 3 2 2 2 3" xfId="29066"/>
    <cellStyle name="20% - Accent5 2 3 3 2 2 2 4" xfId="44922"/>
    <cellStyle name="20% - Accent5 2 3 3 2 2 3" xfId="19971"/>
    <cellStyle name="20% - Accent5 2 3 3 2 2 3 2" xfId="31587"/>
    <cellStyle name="20% - Accent5 2 3 3 2 2 3 3" xfId="47443"/>
    <cellStyle name="20% - Accent5 2 3 3 2 2 4" xfId="25779"/>
    <cellStyle name="20% - Accent5 2 3 3 2 2 5" xfId="38998"/>
    <cellStyle name="20% - Accent5 2 3 3 2 3" xfId="11381"/>
    <cellStyle name="20% - Accent5 2 3 3 2 3 2" xfId="22089"/>
    <cellStyle name="20% - Accent5 2 3 3 2 3 2 2" xfId="33705"/>
    <cellStyle name="20% - Accent5 2 3 3 2 3 2 3" xfId="49561"/>
    <cellStyle name="20% - Accent5 2 3 3 2 3 3" xfId="27897"/>
    <cellStyle name="20% - Accent5 2 3 3 2 3 4" xfId="41513"/>
    <cellStyle name="20% - Accent5 2 3 3 2 4" xfId="18802"/>
    <cellStyle name="20% - Accent5 2 3 3 2 4 2" xfId="30418"/>
    <cellStyle name="20% - Accent5 2 3 3 2 4 3" xfId="46274"/>
    <cellStyle name="20% - Accent5 2 3 3 2 5" xfId="4391"/>
    <cellStyle name="20% - Accent5 2 3 3 2 6" xfId="24610"/>
    <cellStyle name="20% - Accent5 2 3 3 2 7" xfId="36529"/>
    <cellStyle name="20% - Accent5 2 3 3 3" xfId="7764"/>
    <cellStyle name="20% - Accent5 2 3 3 3 2" xfId="10769"/>
    <cellStyle name="20% - Accent5 2 3 3 3 2 2" xfId="21505"/>
    <cellStyle name="20% - Accent5 2 3 3 3 2 2 2" xfId="33121"/>
    <cellStyle name="20% - Accent5 2 3 3 3 2 2 3" xfId="48977"/>
    <cellStyle name="20% - Accent5 2 3 3 3 2 3" xfId="27313"/>
    <cellStyle name="20% - Accent5 2 3 3 3 2 4" xfId="40913"/>
    <cellStyle name="20% - Accent5 2 3 3 3 3" xfId="19387"/>
    <cellStyle name="20% - Accent5 2 3 3 3 3 2" xfId="31003"/>
    <cellStyle name="20% - Accent5 2 3 3 3 3 3" xfId="46859"/>
    <cellStyle name="20% - Accent5 2 3 3 3 4" xfId="25195"/>
    <cellStyle name="20% - Accent5 2 3 3 3 5" xfId="38384"/>
    <cellStyle name="20% - Accent5 2 3 3 4" xfId="16866"/>
    <cellStyle name="20% - Accent5 2 3 3 4 2" xfId="22674"/>
    <cellStyle name="20% - Accent5 2 3 3 4 2 2" xfId="34290"/>
    <cellStyle name="20% - Accent5 2 3 3 4 2 3" xfId="50146"/>
    <cellStyle name="20% - Accent5 2 3 3 4 3" xfId="28482"/>
    <cellStyle name="20% - Accent5 2 3 3 4 4" xfId="44338"/>
    <cellStyle name="20% - Accent5 2 3 3 5" xfId="9529"/>
    <cellStyle name="20% - Accent5 2 3 3 5 2" xfId="20555"/>
    <cellStyle name="20% - Accent5 2 3 3 5 2 2" xfId="32171"/>
    <cellStyle name="20% - Accent5 2 3 3 5 2 3" xfId="48027"/>
    <cellStyle name="20% - Accent5 2 3 3 5 3" xfId="26363"/>
    <cellStyle name="20% - Accent5 2 3 3 5 4" xfId="39831"/>
    <cellStyle name="20% - Accent5 2 3 3 6" xfId="18218"/>
    <cellStyle name="20% - Accent5 2 3 3 6 2" xfId="29834"/>
    <cellStyle name="20% - Accent5 2 3 3 6 3" xfId="45690"/>
    <cellStyle name="20% - Accent5 2 3 3 7" xfId="3661"/>
    <cellStyle name="20% - Accent5 2 3 3 8" xfId="24026"/>
    <cellStyle name="20% - Accent5 2 3 3 9" xfId="35879"/>
    <cellStyle name="20% - Accent5 2 3 4" xfId="1348"/>
    <cellStyle name="20% - Accent5 2 3 4 2" xfId="7946"/>
    <cellStyle name="20% - Accent5 2 3 4 2 2" xfId="10959"/>
    <cellStyle name="20% - Accent5 2 3 4 2 2 2" xfId="21687"/>
    <cellStyle name="20% - Accent5 2 3 4 2 2 2 2" xfId="33303"/>
    <cellStyle name="20% - Accent5 2 3 4 2 2 2 3" xfId="49159"/>
    <cellStyle name="20% - Accent5 2 3 4 2 2 3" xfId="27495"/>
    <cellStyle name="20% - Accent5 2 3 4 2 2 4" xfId="41101"/>
    <cellStyle name="20% - Accent5 2 3 4 2 3" xfId="19569"/>
    <cellStyle name="20% - Accent5 2 3 4 2 3 2" xfId="31185"/>
    <cellStyle name="20% - Accent5 2 3 4 2 3 3" xfId="47041"/>
    <cellStyle name="20% - Accent5 2 3 4 2 4" xfId="25377"/>
    <cellStyle name="20% - Accent5 2 3 4 2 5" xfId="38566"/>
    <cellStyle name="20% - Accent5 2 3 4 3" xfId="17048"/>
    <cellStyle name="20% - Accent5 2 3 4 3 2" xfId="22856"/>
    <cellStyle name="20% - Accent5 2 3 4 3 2 2" xfId="34472"/>
    <cellStyle name="20% - Accent5 2 3 4 3 2 3" xfId="50328"/>
    <cellStyle name="20% - Accent5 2 3 4 3 3" xfId="28664"/>
    <cellStyle name="20% - Accent5 2 3 4 3 4" xfId="44520"/>
    <cellStyle name="20% - Accent5 2 3 4 4" xfId="9711"/>
    <cellStyle name="20% - Accent5 2 3 4 4 2" xfId="20737"/>
    <cellStyle name="20% - Accent5 2 3 4 4 2 2" xfId="32353"/>
    <cellStyle name="20% - Accent5 2 3 4 4 2 3" xfId="48209"/>
    <cellStyle name="20% - Accent5 2 3 4 4 3" xfId="26545"/>
    <cellStyle name="20% - Accent5 2 3 4 4 4" xfId="40013"/>
    <cellStyle name="20% - Accent5 2 3 4 5" xfId="18400"/>
    <cellStyle name="20% - Accent5 2 3 4 5 2" xfId="30016"/>
    <cellStyle name="20% - Accent5 2 3 4 5 3" xfId="45872"/>
    <cellStyle name="20% - Accent5 2 3 4 6" xfId="3875"/>
    <cellStyle name="20% - Accent5 2 3 4 7" xfId="24208"/>
    <cellStyle name="20% - Accent5 2 3 4 8" xfId="36073"/>
    <cellStyle name="20% - Accent5 2 3 5" xfId="1563"/>
    <cellStyle name="20% - Accent5 2 3 5 2" xfId="8128"/>
    <cellStyle name="20% - Accent5 2 3 5 2 2" xfId="11154"/>
    <cellStyle name="20% - Accent5 2 3 5 2 2 2" xfId="21869"/>
    <cellStyle name="20% - Accent5 2 3 5 2 2 2 2" xfId="33485"/>
    <cellStyle name="20% - Accent5 2 3 5 2 2 2 3" xfId="49341"/>
    <cellStyle name="20% - Accent5 2 3 5 2 2 3" xfId="27677"/>
    <cellStyle name="20% - Accent5 2 3 5 2 2 4" xfId="41290"/>
    <cellStyle name="20% - Accent5 2 3 5 2 3" xfId="19751"/>
    <cellStyle name="20% - Accent5 2 3 5 2 3 2" xfId="31367"/>
    <cellStyle name="20% - Accent5 2 3 5 2 3 3" xfId="47223"/>
    <cellStyle name="20% - Accent5 2 3 5 2 4" xfId="25559"/>
    <cellStyle name="20% - Accent5 2 3 5 2 5" xfId="38748"/>
    <cellStyle name="20% - Accent5 2 3 5 3" xfId="17230"/>
    <cellStyle name="20% - Accent5 2 3 5 3 2" xfId="23038"/>
    <cellStyle name="20% - Accent5 2 3 5 3 2 2" xfId="34654"/>
    <cellStyle name="20% - Accent5 2 3 5 3 2 3" xfId="50510"/>
    <cellStyle name="20% - Accent5 2 3 5 3 3" xfId="28846"/>
    <cellStyle name="20% - Accent5 2 3 5 3 4" xfId="44702"/>
    <cellStyle name="20% - Accent5 2 3 5 4" xfId="9309"/>
    <cellStyle name="20% - Accent5 2 3 5 4 2" xfId="20335"/>
    <cellStyle name="20% - Accent5 2 3 5 4 2 2" xfId="31951"/>
    <cellStyle name="20% - Accent5 2 3 5 4 2 3" xfId="47807"/>
    <cellStyle name="20% - Accent5 2 3 5 4 3" xfId="26143"/>
    <cellStyle name="20% - Accent5 2 3 5 4 4" xfId="39611"/>
    <cellStyle name="20% - Accent5 2 3 5 5" xfId="18582"/>
    <cellStyle name="20% - Accent5 2 3 5 5 2" xfId="30198"/>
    <cellStyle name="20% - Accent5 2 3 5 5 3" xfId="46054"/>
    <cellStyle name="20% - Accent5 2 3 5 6" xfId="4090"/>
    <cellStyle name="20% - Accent5 2 3 5 7" xfId="24390"/>
    <cellStyle name="20% - Accent5 2 3 5 8" xfId="36273"/>
    <cellStyle name="20% - Accent5 2 3 6" xfId="837"/>
    <cellStyle name="20% - Accent5 2 3 6 2" xfId="7532"/>
    <cellStyle name="20% - Accent5 2 3 6 2 2" xfId="16646"/>
    <cellStyle name="20% - Accent5 2 3 6 2 2 2" xfId="22454"/>
    <cellStyle name="20% - Accent5 2 3 6 2 2 2 2" xfId="34070"/>
    <cellStyle name="20% - Accent5 2 3 6 2 2 2 3" xfId="49926"/>
    <cellStyle name="20% - Accent5 2 3 6 2 2 3" xfId="28262"/>
    <cellStyle name="20% - Accent5 2 3 6 2 2 4" xfId="44118"/>
    <cellStyle name="20% - Accent5 2 3 6 2 3" xfId="19167"/>
    <cellStyle name="20% - Accent5 2 3 6 2 3 2" xfId="30783"/>
    <cellStyle name="20% - Accent5 2 3 6 2 3 3" xfId="46639"/>
    <cellStyle name="20% - Accent5 2 3 6 2 4" xfId="24975"/>
    <cellStyle name="20% - Accent5 2 3 6 2 5" xfId="38158"/>
    <cellStyle name="20% - Accent5 2 3 6 3" xfId="10522"/>
    <cellStyle name="20% - Accent5 2 3 6 3 2" xfId="21285"/>
    <cellStyle name="20% - Accent5 2 3 6 3 2 2" xfId="32901"/>
    <cellStyle name="20% - Accent5 2 3 6 3 2 3" xfId="48757"/>
    <cellStyle name="20% - Accent5 2 3 6 3 3" xfId="27093"/>
    <cellStyle name="20% - Accent5 2 3 6 3 4" xfId="40682"/>
    <cellStyle name="20% - Accent5 2 3 6 4" xfId="17998"/>
    <cellStyle name="20% - Accent5 2 3 6 4 2" xfId="29614"/>
    <cellStyle name="20% - Accent5 2 3 6 4 3" xfId="45470"/>
    <cellStyle name="20% - Accent5 2 3 6 5" xfId="3373"/>
    <cellStyle name="20% - Accent5 2 3 6 6" xfId="23806"/>
    <cellStyle name="20% - Accent5 2 3 6 7" xfId="35626"/>
    <cellStyle name="20% - Accent5 2 3 7" xfId="3133"/>
    <cellStyle name="20% - Accent5 2 3 7 2" xfId="10362"/>
    <cellStyle name="20% - Accent5 2 3 7 2 2" xfId="21139"/>
    <cellStyle name="20% - Accent5 2 3 7 2 2 2" xfId="32755"/>
    <cellStyle name="20% - Accent5 2 3 7 2 2 3" xfId="48611"/>
    <cellStyle name="20% - Accent5 2 3 7 2 3" xfId="26947"/>
    <cellStyle name="20% - Accent5 2 3 7 2 4" xfId="40529"/>
    <cellStyle name="20% - Accent5 2 3 7 3" xfId="17852"/>
    <cellStyle name="20% - Accent5 2 3 7 3 2" xfId="29468"/>
    <cellStyle name="20% - Accent5 2 3 7 3 3" xfId="45324"/>
    <cellStyle name="20% - Accent5 2 3 7 4" xfId="23660"/>
    <cellStyle name="20% - Accent5 2 3 7 5" xfId="35440"/>
    <cellStyle name="20% - Accent5 2 3 8" xfId="7307"/>
    <cellStyle name="20% - Accent5 2 3 8 2" xfId="9977"/>
    <cellStyle name="20% - Accent5 2 3 8 2 2" xfId="20956"/>
    <cellStyle name="20% - Accent5 2 3 8 2 2 2" xfId="32572"/>
    <cellStyle name="20% - Accent5 2 3 8 2 2 3" xfId="48428"/>
    <cellStyle name="20% - Accent5 2 3 8 2 3" xfId="26764"/>
    <cellStyle name="20% - Accent5 2 3 8 2 4" xfId="40257"/>
    <cellStyle name="20% - Accent5 2 3 8 3" xfId="19021"/>
    <cellStyle name="20% - Accent5 2 3 8 3 2" xfId="30637"/>
    <cellStyle name="20% - Accent5 2 3 8 3 3" xfId="46493"/>
    <cellStyle name="20% - Accent5 2 3 8 4" xfId="24829"/>
    <cellStyle name="20% - Accent5 2 3 8 5" xfId="37979"/>
    <cellStyle name="20% - Accent5 2 3 9" xfId="16500"/>
    <cellStyle name="20% - Accent5 2 3 9 2" xfId="22308"/>
    <cellStyle name="20% - Accent5 2 3 9 2 2" xfId="33924"/>
    <cellStyle name="20% - Accent5 2 3 9 2 3" xfId="49780"/>
    <cellStyle name="20% - Accent5 2 3 9 3" xfId="28116"/>
    <cellStyle name="20% - Accent5 2 3 9 4" xfId="43972"/>
    <cellStyle name="20% - Accent5 2 4" xfId="623"/>
    <cellStyle name="20% - Accent5 2 4 10" xfId="17705"/>
    <cellStyle name="20% - Accent5 2 4 10 2" xfId="29321"/>
    <cellStyle name="20% - Accent5 2 4 10 3" xfId="45177"/>
    <cellStyle name="20% - Accent5 2 4 11" xfId="2707"/>
    <cellStyle name="20% - Accent5 2 4 12" xfId="23513"/>
    <cellStyle name="20% - Accent5 2 4 13" xfId="35164"/>
    <cellStyle name="20% - Accent5 2 4 2" xfId="1174"/>
    <cellStyle name="20% - Accent5 2 4 2 2" xfId="1900"/>
    <cellStyle name="20% - Accent5 2 4 2 2 2" xfId="8444"/>
    <cellStyle name="20% - Accent5 2 4 2 2 2 2" xfId="17486"/>
    <cellStyle name="20% - Accent5 2 4 2 2 2 2 2" xfId="23294"/>
    <cellStyle name="20% - Accent5 2 4 2 2 2 2 2 2" xfId="34910"/>
    <cellStyle name="20% - Accent5 2 4 2 2 2 2 2 3" xfId="50766"/>
    <cellStyle name="20% - Accent5 2 4 2 2 2 2 3" xfId="29102"/>
    <cellStyle name="20% - Accent5 2 4 2 2 2 2 4" xfId="44958"/>
    <cellStyle name="20% - Accent5 2 4 2 2 2 3" xfId="20007"/>
    <cellStyle name="20% - Accent5 2 4 2 2 2 3 2" xfId="31623"/>
    <cellStyle name="20% - Accent5 2 4 2 2 2 3 3" xfId="47479"/>
    <cellStyle name="20% - Accent5 2 4 2 2 2 4" xfId="25815"/>
    <cellStyle name="20% - Accent5 2 4 2 2 2 5" xfId="39034"/>
    <cellStyle name="20% - Accent5 2 4 2 2 3" xfId="11417"/>
    <cellStyle name="20% - Accent5 2 4 2 2 3 2" xfId="22125"/>
    <cellStyle name="20% - Accent5 2 4 2 2 3 2 2" xfId="33741"/>
    <cellStyle name="20% - Accent5 2 4 2 2 3 2 3" xfId="49597"/>
    <cellStyle name="20% - Accent5 2 4 2 2 3 3" xfId="27933"/>
    <cellStyle name="20% - Accent5 2 4 2 2 3 4" xfId="41549"/>
    <cellStyle name="20% - Accent5 2 4 2 2 4" xfId="18838"/>
    <cellStyle name="20% - Accent5 2 4 2 2 4 2" xfId="30454"/>
    <cellStyle name="20% - Accent5 2 4 2 2 4 3" xfId="46310"/>
    <cellStyle name="20% - Accent5 2 4 2 2 5" xfId="4427"/>
    <cellStyle name="20% - Accent5 2 4 2 2 6" xfId="24646"/>
    <cellStyle name="20% - Accent5 2 4 2 2 7" xfId="36565"/>
    <cellStyle name="20% - Accent5 2 4 2 3" xfId="7800"/>
    <cellStyle name="20% - Accent5 2 4 2 3 2" xfId="10805"/>
    <cellStyle name="20% - Accent5 2 4 2 3 2 2" xfId="21541"/>
    <cellStyle name="20% - Accent5 2 4 2 3 2 2 2" xfId="33157"/>
    <cellStyle name="20% - Accent5 2 4 2 3 2 2 3" xfId="49013"/>
    <cellStyle name="20% - Accent5 2 4 2 3 2 3" xfId="27349"/>
    <cellStyle name="20% - Accent5 2 4 2 3 2 4" xfId="40949"/>
    <cellStyle name="20% - Accent5 2 4 2 3 3" xfId="19423"/>
    <cellStyle name="20% - Accent5 2 4 2 3 3 2" xfId="31039"/>
    <cellStyle name="20% - Accent5 2 4 2 3 3 3" xfId="46895"/>
    <cellStyle name="20% - Accent5 2 4 2 3 4" xfId="25231"/>
    <cellStyle name="20% - Accent5 2 4 2 3 5" xfId="38420"/>
    <cellStyle name="20% - Accent5 2 4 2 4" xfId="16902"/>
    <cellStyle name="20% - Accent5 2 4 2 4 2" xfId="22710"/>
    <cellStyle name="20% - Accent5 2 4 2 4 2 2" xfId="34326"/>
    <cellStyle name="20% - Accent5 2 4 2 4 2 3" xfId="50182"/>
    <cellStyle name="20% - Accent5 2 4 2 4 3" xfId="28518"/>
    <cellStyle name="20% - Accent5 2 4 2 4 4" xfId="44374"/>
    <cellStyle name="20% - Accent5 2 4 2 5" xfId="9565"/>
    <cellStyle name="20% - Accent5 2 4 2 5 2" xfId="20591"/>
    <cellStyle name="20% - Accent5 2 4 2 5 2 2" xfId="32207"/>
    <cellStyle name="20% - Accent5 2 4 2 5 2 3" xfId="48063"/>
    <cellStyle name="20% - Accent5 2 4 2 5 3" xfId="26399"/>
    <cellStyle name="20% - Accent5 2 4 2 5 4" xfId="39867"/>
    <cellStyle name="20% - Accent5 2 4 2 6" xfId="18254"/>
    <cellStyle name="20% - Accent5 2 4 2 6 2" xfId="29870"/>
    <cellStyle name="20% - Accent5 2 4 2 6 3" xfId="45726"/>
    <cellStyle name="20% - Accent5 2 4 2 7" xfId="3701"/>
    <cellStyle name="20% - Accent5 2 4 2 8" xfId="24062"/>
    <cellStyle name="20% - Accent5 2 4 2 9" xfId="35919"/>
    <cellStyle name="20% - Accent5 2 4 3" xfId="1384"/>
    <cellStyle name="20% - Accent5 2 4 3 2" xfId="7982"/>
    <cellStyle name="20% - Accent5 2 4 3 2 2" xfId="10995"/>
    <cellStyle name="20% - Accent5 2 4 3 2 2 2" xfId="21723"/>
    <cellStyle name="20% - Accent5 2 4 3 2 2 2 2" xfId="33339"/>
    <cellStyle name="20% - Accent5 2 4 3 2 2 2 3" xfId="49195"/>
    <cellStyle name="20% - Accent5 2 4 3 2 2 3" xfId="27531"/>
    <cellStyle name="20% - Accent5 2 4 3 2 2 4" xfId="41137"/>
    <cellStyle name="20% - Accent5 2 4 3 2 3" xfId="19605"/>
    <cellStyle name="20% - Accent5 2 4 3 2 3 2" xfId="31221"/>
    <cellStyle name="20% - Accent5 2 4 3 2 3 3" xfId="47077"/>
    <cellStyle name="20% - Accent5 2 4 3 2 4" xfId="25413"/>
    <cellStyle name="20% - Accent5 2 4 3 2 5" xfId="38602"/>
    <cellStyle name="20% - Accent5 2 4 3 3" xfId="17084"/>
    <cellStyle name="20% - Accent5 2 4 3 3 2" xfId="22892"/>
    <cellStyle name="20% - Accent5 2 4 3 3 2 2" xfId="34508"/>
    <cellStyle name="20% - Accent5 2 4 3 3 2 3" xfId="50364"/>
    <cellStyle name="20% - Accent5 2 4 3 3 3" xfId="28700"/>
    <cellStyle name="20% - Accent5 2 4 3 3 4" xfId="44556"/>
    <cellStyle name="20% - Accent5 2 4 3 4" xfId="9747"/>
    <cellStyle name="20% - Accent5 2 4 3 4 2" xfId="20773"/>
    <cellStyle name="20% - Accent5 2 4 3 4 2 2" xfId="32389"/>
    <cellStyle name="20% - Accent5 2 4 3 4 2 3" xfId="48245"/>
    <cellStyle name="20% - Accent5 2 4 3 4 3" xfId="26581"/>
    <cellStyle name="20% - Accent5 2 4 3 4 4" xfId="40049"/>
    <cellStyle name="20% - Accent5 2 4 3 5" xfId="18436"/>
    <cellStyle name="20% - Accent5 2 4 3 5 2" xfId="30052"/>
    <cellStyle name="20% - Accent5 2 4 3 5 3" xfId="45908"/>
    <cellStyle name="20% - Accent5 2 4 3 6" xfId="3911"/>
    <cellStyle name="20% - Accent5 2 4 3 7" xfId="24244"/>
    <cellStyle name="20% - Accent5 2 4 3 8" xfId="36109"/>
    <cellStyle name="20% - Accent5 2 4 4" xfId="1679"/>
    <cellStyle name="20% - Accent5 2 4 4 2" xfId="8242"/>
    <cellStyle name="20% - Accent5 2 4 4 2 2" xfId="11264"/>
    <cellStyle name="20% - Accent5 2 4 4 2 2 2" xfId="21979"/>
    <cellStyle name="20% - Accent5 2 4 4 2 2 2 2" xfId="33595"/>
    <cellStyle name="20% - Accent5 2 4 4 2 2 2 3" xfId="49451"/>
    <cellStyle name="20% - Accent5 2 4 4 2 2 3" xfId="27787"/>
    <cellStyle name="20% - Accent5 2 4 4 2 2 4" xfId="41400"/>
    <cellStyle name="20% - Accent5 2 4 4 2 3" xfId="19861"/>
    <cellStyle name="20% - Accent5 2 4 4 2 3 2" xfId="31477"/>
    <cellStyle name="20% - Accent5 2 4 4 2 3 3" xfId="47333"/>
    <cellStyle name="20% - Accent5 2 4 4 2 4" xfId="25669"/>
    <cellStyle name="20% - Accent5 2 4 4 2 5" xfId="38861"/>
    <cellStyle name="20% - Accent5 2 4 4 3" xfId="17340"/>
    <cellStyle name="20% - Accent5 2 4 4 3 2" xfId="23148"/>
    <cellStyle name="20% - Accent5 2 4 4 3 2 2" xfId="34764"/>
    <cellStyle name="20% - Accent5 2 4 4 3 2 3" xfId="50620"/>
    <cellStyle name="20% - Accent5 2 4 4 3 3" xfId="28956"/>
    <cellStyle name="20% - Accent5 2 4 4 3 4" xfId="44812"/>
    <cellStyle name="20% - Accent5 2 4 4 4" xfId="9419"/>
    <cellStyle name="20% - Accent5 2 4 4 4 2" xfId="20445"/>
    <cellStyle name="20% - Accent5 2 4 4 4 2 2" xfId="32061"/>
    <cellStyle name="20% - Accent5 2 4 4 4 2 3" xfId="47917"/>
    <cellStyle name="20% - Accent5 2 4 4 4 3" xfId="26253"/>
    <cellStyle name="20% - Accent5 2 4 4 4 4" xfId="39721"/>
    <cellStyle name="20% - Accent5 2 4 4 5" xfId="18692"/>
    <cellStyle name="20% - Accent5 2 4 4 5 2" xfId="30308"/>
    <cellStyle name="20% - Accent5 2 4 4 5 3" xfId="46164"/>
    <cellStyle name="20% - Accent5 2 4 4 6" xfId="4206"/>
    <cellStyle name="20% - Accent5 2 4 4 7" xfId="24500"/>
    <cellStyle name="20% - Accent5 2 4 4 8" xfId="36388"/>
    <cellStyle name="20% - Accent5 2 4 5" xfId="949"/>
    <cellStyle name="20% - Accent5 2 4 5 2" xfId="7644"/>
    <cellStyle name="20% - Accent5 2 4 5 2 2" xfId="16756"/>
    <cellStyle name="20% - Accent5 2 4 5 2 2 2" xfId="22564"/>
    <cellStyle name="20% - Accent5 2 4 5 2 2 2 2" xfId="34180"/>
    <cellStyle name="20% - Accent5 2 4 5 2 2 2 3" xfId="50036"/>
    <cellStyle name="20% - Accent5 2 4 5 2 2 3" xfId="28372"/>
    <cellStyle name="20% - Accent5 2 4 5 2 2 4" xfId="44228"/>
    <cellStyle name="20% - Accent5 2 4 5 2 3" xfId="19277"/>
    <cellStyle name="20% - Accent5 2 4 5 2 3 2" xfId="30893"/>
    <cellStyle name="20% - Accent5 2 4 5 2 3 3" xfId="46749"/>
    <cellStyle name="20% - Accent5 2 4 5 2 4" xfId="25085"/>
    <cellStyle name="20% - Accent5 2 4 5 2 5" xfId="38270"/>
    <cellStyle name="20% - Accent5 2 4 5 3" xfId="10632"/>
    <cellStyle name="20% - Accent5 2 4 5 3 2" xfId="21395"/>
    <cellStyle name="20% - Accent5 2 4 5 3 2 2" xfId="33011"/>
    <cellStyle name="20% - Accent5 2 4 5 3 2 3" xfId="48867"/>
    <cellStyle name="20% - Accent5 2 4 5 3 3" xfId="27203"/>
    <cellStyle name="20% - Accent5 2 4 5 3 4" xfId="40792"/>
    <cellStyle name="20% - Accent5 2 4 5 4" xfId="18108"/>
    <cellStyle name="20% - Accent5 2 4 5 4 2" xfId="29724"/>
    <cellStyle name="20% - Accent5 2 4 5 4 3" xfId="45580"/>
    <cellStyle name="20% - Accent5 2 4 5 5" xfId="3485"/>
    <cellStyle name="20% - Accent5 2 4 5 6" xfId="23916"/>
    <cellStyle name="20% - Accent5 2 4 5 7" xfId="35738"/>
    <cellStyle name="20% - Accent5 2 4 6" xfId="3172"/>
    <cellStyle name="20% - Accent5 2 4 6 2" xfId="10401"/>
    <cellStyle name="20% - Accent5 2 4 6 2 2" xfId="21175"/>
    <cellStyle name="20% - Accent5 2 4 6 2 2 2" xfId="32791"/>
    <cellStyle name="20% - Accent5 2 4 6 2 2 3" xfId="48647"/>
    <cellStyle name="20% - Accent5 2 4 6 2 3" xfId="26983"/>
    <cellStyle name="20% - Accent5 2 4 6 2 4" xfId="40567"/>
    <cellStyle name="20% - Accent5 2 4 6 3" xfId="17888"/>
    <cellStyle name="20% - Accent5 2 4 6 3 2" xfId="29504"/>
    <cellStyle name="20% - Accent5 2 4 6 3 3" xfId="45360"/>
    <cellStyle name="20% - Accent5 2 4 6 4" xfId="23696"/>
    <cellStyle name="20% - Accent5 2 4 6 5" xfId="35478"/>
    <cellStyle name="20% - Accent5 2 4 7" xfId="7343"/>
    <cellStyle name="20% - Accent5 2 4 7 2" xfId="10013"/>
    <cellStyle name="20% - Accent5 2 4 7 2 2" xfId="20992"/>
    <cellStyle name="20% - Accent5 2 4 7 2 2 2" xfId="32608"/>
    <cellStyle name="20% - Accent5 2 4 7 2 2 3" xfId="48464"/>
    <cellStyle name="20% - Accent5 2 4 7 2 3" xfId="26800"/>
    <cellStyle name="20% - Accent5 2 4 7 2 4" xfId="40293"/>
    <cellStyle name="20% - Accent5 2 4 7 3" xfId="19057"/>
    <cellStyle name="20% - Accent5 2 4 7 3 2" xfId="30673"/>
    <cellStyle name="20% - Accent5 2 4 7 3 3" xfId="46529"/>
    <cellStyle name="20% - Accent5 2 4 7 4" xfId="24865"/>
    <cellStyle name="20% - Accent5 2 4 7 5" xfId="38015"/>
    <cellStyle name="20% - Accent5 2 4 8" xfId="16536"/>
    <cellStyle name="20% - Accent5 2 4 8 2" xfId="22344"/>
    <cellStyle name="20% - Accent5 2 4 8 2 2" xfId="33960"/>
    <cellStyle name="20% - Accent5 2 4 8 2 3" xfId="49816"/>
    <cellStyle name="20% - Accent5 2 4 8 3" xfId="28152"/>
    <cellStyle name="20% - Accent5 2 4 8 4" xfId="44008"/>
    <cellStyle name="20% - Accent5 2 4 9" xfId="9163"/>
    <cellStyle name="20% - Accent5 2 4 9 2" xfId="20189"/>
    <cellStyle name="20% - Accent5 2 4 9 2 2" xfId="31805"/>
    <cellStyle name="20% - Accent5 2 4 9 2 3" xfId="47661"/>
    <cellStyle name="20% - Accent5 2 4 9 3" xfId="25997"/>
    <cellStyle name="20% - Accent5 2 4 9 4" xfId="39465"/>
    <cellStyle name="20% - Accent5 2 5" xfId="677"/>
    <cellStyle name="20% - Accent5 2 5 10" xfId="17741"/>
    <cellStyle name="20% - Accent5 2 5 10 2" xfId="29357"/>
    <cellStyle name="20% - Accent5 2 5 10 3" xfId="45213"/>
    <cellStyle name="20% - Accent5 2 5 11" xfId="2761"/>
    <cellStyle name="20% - Accent5 2 5 12" xfId="23549"/>
    <cellStyle name="20% - Accent5 2 5 13" xfId="35208"/>
    <cellStyle name="20% - Accent5 2 5 2" xfId="1228"/>
    <cellStyle name="20% - Accent5 2 5 2 2" xfId="1936"/>
    <cellStyle name="20% - Accent5 2 5 2 2 2" xfId="8480"/>
    <cellStyle name="20% - Accent5 2 5 2 2 2 2" xfId="17522"/>
    <cellStyle name="20% - Accent5 2 5 2 2 2 2 2" xfId="23330"/>
    <cellStyle name="20% - Accent5 2 5 2 2 2 2 2 2" xfId="34946"/>
    <cellStyle name="20% - Accent5 2 5 2 2 2 2 2 3" xfId="50802"/>
    <cellStyle name="20% - Accent5 2 5 2 2 2 2 3" xfId="29138"/>
    <cellStyle name="20% - Accent5 2 5 2 2 2 2 4" xfId="44994"/>
    <cellStyle name="20% - Accent5 2 5 2 2 2 3" xfId="20043"/>
    <cellStyle name="20% - Accent5 2 5 2 2 2 3 2" xfId="31659"/>
    <cellStyle name="20% - Accent5 2 5 2 2 2 3 3" xfId="47515"/>
    <cellStyle name="20% - Accent5 2 5 2 2 2 4" xfId="25851"/>
    <cellStyle name="20% - Accent5 2 5 2 2 2 5" xfId="39070"/>
    <cellStyle name="20% - Accent5 2 5 2 2 3" xfId="11453"/>
    <cellStyle name="20% - Accent5 2 5 2 2 3 2" xfId="22161"/>
    <cellStyle name="20% - Accent5 2 5 2 2 3 2 2" xfId="33777"/>
    <cellStyle name="20% - Accent5 2 5 2 2 3 2 3" xfId="49633"/>
    <cellStyle name="20% - Accent5 2 5 2 2 3 3" xfId="27969"/>
    <cellStyle name="20% - Accent5 2 5 2 2 3 4" xfId="41585"/>
    <cellStyle name="20% - Accent5 2 5 2 2 4" xfId="18874"/>
    <cellStyle name="20% - Accent5 2 5 2 2 4 2" xfId="30490"/>
    <cellStyle name="20% - Accent5 2 5 2 2 4 3" xfId="46346"/>
    <cellStyle name="20% - Accent5 2 5 2 2 5" xfId="4463"/>
    <cellStyle name="20% - Accent5 2 5 2 2 6" xfId="24682"/>
    <cellStyle name="20% - Accent5 2 5 2 2 7" xfId="36601"/>
    <cellStyle name="20% - Accent5 2 5 2 3" xfId="7836"/>
    <cellStyle name="20% - Accent5 2 5 2 3 2" xfId="10847"/>
    <cellStyle name="20% - Accent5 2 5 2 3 2 2" xfId="21577"/>
    <cellStyle name="20% - Accent5 2 5 2 3 2 2 2" xfId="33193"/>
    <cellStyle name="20% - Accent5 2 5 2 3 2 2 3" xfId="49049"/>
    <cellStyle name="20% - Accent5 2 5 2 3 2 3" xfId="27385"/>
    <cellStyle name="20% - Accent5 2 5 2 3 2 4" xfId="40990"/>
    <cellStyle name="20% - Accent5 2 5 2 3 3" xfId="19459"/>
    <cellStyle name="20% - Accent5 2 5 2 3 3 2" xfId="31075"/>
    <cellStyle name="20% - Accent5 2 5 2 3 3 3" xfId="46931"/>
    <cellStyle name="20% - Accent5 2 5 2 3 4" xfId="25267"/>
    <cellStyle name="20% - Accent5 2 5 2 3 5" xfId="38456"/>
    <cellStyle name="20% - Accent5 2 5 2 4" xfId="16938"/>
    <cellStyle name="20% - Accent5 2 5 2 4 2" xfId="22746"/>
    <cellStyle name="20% - Accent5 2 5 2 4 2 2" xfId="34362"/>
    <cellStyle name="20% - Accent5 2 5 2 4 2 3" xfId="50218"/>
    <cellStyle name="20% - Accent5 2 5 2 4 3" xfId="28554"/>
    <cellStyle name="20% - Accent5 2 5 2 4 4" xfId="44410"/>
    <cellStyle name="20% - Accent5 2 5 2 5" xfId="9601"/>
    <cellStyle name="20% - Accent5 2 5 2 5 2" xfId="20627"/>
    <cellStyle name="20% - Accent5 2 5 2 5 2 2" xfId="32243"/>
    <cellStyle name="20% - Accent5 2 5 2 5 2 3" xfId="48099"/>
    <cellStyle name="20% - Accent5 2 5 2 5 3" xfId="26435"/>
    <cellStyle name="20% - Accent5 2 5 2 5 4" xfId="39903"/>
    <cellStyle name="20% - Accent5 2 5 2 6" xfId="18290"/>
    <cellStyle name="20% - Accent5 2 5 2 6 2" xfId="29906"/>
    <cellStyle name="20% - Accent5 2 5 2 6 3" xfId="45762"/>
    <cellStyle name="20% - Accent5 2 5 2 7" xfId="3755"/>
    <cellStyle name="20% - Accent5 2 5 2 8" xfId="24098"/>
    <cellStyle name="20% - Accent5 2 5 2 9" xfId="35963"/>
    <cellStyle name="20% - Accent5 2 5 3" xfId="1420"/>
    <cellStyle name="20% - Accent5 2 5 3 2" xfId="8018"/>
    <cellStyle name="20% - Accent5 2 5 3 2 2" xfId="11031"/>
    <cellStyle name="20% - Accent5 2 5 3 2 2 2" xfId="21759"/>
    <cellStyle name="20% - Accent5 2 5 3 2 2 2 2" xfId="33375"/>
    <cellStyle name="20% - Accent5 2 5 3 2 2 2 3" xfId="49231"/>
    <cellStyle name="20% - Accent5 2 5 3 2 2 3" xfId="27567"/>
    <cellStyle name="20% - Accent5 2 5 3 2 2 4" xfId="41173"/>
    <cellStyle name="20% - Accent5 2 5 3 2 3" xfId="19641"/>
    <cellStyle name="20% - Accent5 2 5 3 2 3 2" xfId="31257"/>
    <cellStyle name="20% - Accent5 2 5 3 2 3 3" xfId="47113"/>
    <cellStyle name="20% - Accent5 2 5 3 2 4" xfId="25449"/>
    <cellStyle name="20% - Accent5 2 5 3 2 5" xfId="38638"/>
    <cellStyle name="20% - Accent5 2 5 3 3" xfId="17120"/>
    <cellStyle name="20% - Accent5 2 5 3 3 2" xfId="22928"/>
    <cellStyle name="20% - Accent5 2 5 3 3 2 2" xfId="34544"/>
    <cellStyle name="20% - Accent5 2 5 3 3 2 3" xfId="50400"/>
    <cellStyle name="20% - Accent5 2 5 3 3 3" xfId="28736"/>
    <cellStyle name="20% - Accent5 2 5 3 3 4" xfId="44592"/>
    <cellStyle name="20% - Accent5 2 5 3 4" xfId="9783"/>
    <cellStyle name="20% - Accent5 2 5 3 4 2" xfId="20809"/>
    <cellStyle name="20% - Accent5 2 5 3 4 2 2" xfId="32425"/>
    <cellStyle name="20% - Accent5 2 5 3 4 2 3" xfId="48281"/>
    <cellStyle name="20% - Accent5 2 5 3 4 3" xfId="26617"/>
    <cellStyle name="20% - Accent5 2 5 3 4 4" xfId="40085"/>
    <cellStyle name="20% - Accent5 2 5 3 5" xfId="18472"/>
    <cellStyle name="20% - Accent5 2 5 3 5 2" xfId="30088"/>
    <cellStyle name="20% - Accent5 2 5 3 5 3" xfId="45944"/>
    <cellStyle name="20% - Accent5 2 5 3 6" xfId="3947"/>
    <cellStyle name="20% - Accent5 2 5 3 7" xfId="24280"/>
    <cellStyle name="20% - Accent5 2 5 3 8" xfId="36145"/>
    <cellStyle name="20% - Accent5 2 5 4" xfId="1729"/>
    <cellStyle name="20% - Accent5 2 5 4 2" xfId="8278"/>
    <cellStyle name="20% - Accent5 2 5 4 2 2" xfId="11305"/>
    <cellStyle name="20% - Accent5 2 5 4 2 2 2" xfId="22015"/>
    <cellStyle name="20% - Accent5 2 5 4 2 2 2 2" xfId="33631"/>
    <cellStyle name="20% - Accent5 2 5 4 2 2 2 3" xfId="49487"/>
    <cellStyle name="20% - Accent5 2 5 4 2 2 3" xfId="27823"/>
    <cellStyle name="20% - Accent5 2 5 4 2 2 4" xfId="41438"/>
    <cellStyle name="20% - Accent5 2 5 4 2 3" xfId="19897"/>
    <cellStyle name="20% - Accent5 2 5 4 2 3 2" xfId="31513"/>
    <cellStyle name="20% - Accent5 2 5 4 2 3 3" xfId="47369"/>
    <cellStyle name="20% - Accent5 2 5 4 2 4" xfId="25705"/>
    <cellStyle name="20% - Accent5 2 5 4 2 5" xfId="38897"/>
    <cellStyle name="20% - Accent5 2 5 4 3" xfId="17376"/>
    <cellStyle name="20% - Accent5 2 5 4 3 2" xfId="23184"/>
    <cellStyle name="20% - Accent5 2 5 4 3 2 2" xfId="34800"/>
    <cellStyle name="20% - Accent5 2 5 4 3 2 3" xfId="50656"/>
    <cellStyle name="20% - Accent5 2 5 4 3 3" xfId="28992"/>
    <cellStyle name="20% - Accent5 2 5 4 3 4" xfId="44848"/>
    <cellStyle name="20% - Accent5 2 5 4 4" xfId="9455"/>
    <cellStyle name="20% - Accent5 2 5 4 4 2" xfId="20481"/>
    <cellStyle name="20% - Accent5 2 5 4 4 2 2" xfId="32097"/>
    <cellStyle name="20% - Accent5 2 5 4 4 2 3" xfId="47953"/>
    <cellStyle name="20% - Accent5 2 5 4 4 3" xfId="26289"/>
    <cellStyle name="20% - Accent5 2 5 4 4 4" xfId="39757"/>
    <cellStyle name="20% - Accent5 2 5 4 5" xfId="18728"/>
    <cellStyle name="20% - Accent5 2 5 4 5 2" xfId="30344"/>
    <cellStyle name="20% - Accent5 2 5 4 5 3" xfId="46200"/>
    <cellStyle name="20% - Accent5 2 5 4 6" xfId="4256"/>
    <cellStyle name="20% - Accent5 2 5 4 7" xfId="24536"/>
    <cellStyle name="20% - Accent5 2 5 4 8" xfId="36428"/>
    <cellStyle name="20% - Accent5 2 5 5" xfId="989"/>
    <cellStyle name="20% - Accent5 2 5 5 2" xfId="7684"/>
    <cellStyle name="20% - Accent5 2 5 5 2 2" xfId="16792"/>
    <cellStyle name="20% - Accent5 2 5 5 2 2 2" xfId="22600"/>
    <cellStyle name="20% - Accent5 2 5 5 2 2 2 2" xfId="34216"/>
    <cellStyle name="20% - Accent5 2 5 5 2 2 2 3" xfId="50072"/>
    <cellStyle name="20% - Accent5 2 5 5 2 2 3" xfId="28408"/>
    <cellStyle name="20% - Accent5 2 5 5 2 2 4" xfId="44264"/>
    <cellStyle name="20% - Accent5 2 5 5 2 3" xfId="19313"/>
    <cellStyle name="20% - Accent5 2 5 5 2 3 2" xfId="30929"/>
    <cellStyle name="20% - Accent5 2 5 5 2 3 3" xfId="46785"/>
    <cellStyle name="20% - Accent5 2 5 5 2 4" xfId="25121"/>
    <cellStyle name="20% - Accent5 2 5 5 2 5" xfId="38308"/>
    <cellStyle name="20% - Accent5 2 5 5 3" xfId="10668"/>
    <cellStyle name="20% - Accent5 2 5 5 3 2" xfId="21431"/>
    <cellStyle name="20% - Accent5 2 5 5 3 2 2" xfId="33047"/>
    <cellStyle name="20% - Accent5 2 5 5 3 2 3" xfId="48903"/>
    <cellStyle name="20% - Accent5 2 5 5 3 3" xfId="27239"/>
    <cellStyle name="20% - Accent5 2 5 5 3 4" xfId="40828"/>
    <cellStyle name="20% - Accent5 2 5 5 4" xfId="18144"/>
    <cellStyle name="20% - Accent5 2 5 5 4 2" xfId="29760"/>
    <cellStyle name="20% - Accent5 2 5 5 4 3" xfId="45616"/>
    <cellStyle name="20% - Accent5 2 5 5 5" xfId="3525"/>
    <cellStyle name="20% - Accent5 2 5 5 6" xfId="23952"/>
    <cellStyle name="20% - Accent5 2 5 5 7" xfId="35776"/>
    <cellStyle name="20% - Accent5 2 5 6" xfId="3217"/>
    <cellStyle name="20% - Accent5 2 5 6 2" xfId="10445"/>
    <cellStyle name="20% - Accent5 2 5 6 2 2" xfId="21211"/>
    <cellStyle name="20% - Accent5 2 5 6 2 2 2" xfId="32827"/>
    <cellStyle name="20% - Accent5 2 5 6 2 2 3" xfId="48683"/>
    <cellStyle name="20% - Accent5 2 5 6 2 3" xfId="27019"/>
    <cellStyle name="20% - Accent5 2 5 6 2 4" xfId="40608"/>
    <cellStyle name="20% - Accent5 2 5 6 3" xfId="17924"/>
    <cellStyle name="20% - Accent5 2 5 6 3 2" xfId="29540"/>
    <cellStyle name="20% - Accent5 2 5 6 3 3" xfId="45396"/>
    <cellStyle name="20% - Accent5 2 5 6 4" xfId="23732"/>
    <cellStyle name="20% - Accent5 2 5 6 5" xfId="35519"/>
    <cellStyle name="20% - Accent5 2 5 7" xfId="7379"/>
    <cellStyle name="20% - Accent5 2 5 7 2" xfId="10054"/>
    <cellStyle name="20% - Accent5 2 5 7 2 2" xfId="21028"/>
    <cellStyle name="20% - Accent5 2 5 7 2 2 2" xfId="32644"/>
    <cellStyle name="20% - Accent5 2 5 7 2 2 3" xfId="48500"/>
    <cellStyle name="20% - Accent5 2 5 7 2 3" xfId="26836"/>
    <cellStyle name="20% - Accent5 2 5 7 2 4" xfId="40331"/>
    <cellStyle name="20% - Accent5 2 5 7 3" xfId="19093"/>
    <cellStyle name="20% - Accent5 2 5 7 3 2" xfId="30709"/>
    <cellStyle name="20% - Accent5 2 5 7 3 3" xfId="46565"/>
    <cellStyle name="20% - Accent5 2 5 7 4" xfId="24901"/>
    <cellStyle name="20% - Accent5 2 5 7 5" xfId="38051"/>
    <cellStyle name="20% - Accent5 2 5 8" xfId="16572"/>
    <cellStyle name="20% - Accent5 2 5 8 2" xfId="22380"/>
    <cellStyle name="20% - Accent5 2 5 8 2 2" xfId="33996"/>
    <cellStyle name="20% - Accent5 2 5 8 2 3" xfId="49852"/>
    <cellStyle name="20% - Accent5 2 5 8 3" xfId="28188"/>
    <cellStyle name="20% - Accent5 2 5 8 4" xfId="44044"/>
    <cellStyle name="20% - Accent5 2 5 9" xfId="9199"/>
    <cellStyle name="20% - Accent5 2 5 9 2" xfId="20225"/>
    <cellStyle name="20% - Accent5 2 5 9 2 2" xfId="31841"/>
    <cellStyle name="20% - Accent5 2 5 9 2 3" xfId="47697"/>
    <cellStyle name="20% - Accent5 2 5 9 3" xfId="26033"/>
    <cellStyle name="20% - Accent5 2 5 9 4" xfId="39501"/>
    <cellStyle name="20% - Accent5 2 6" xfId="512"/>
    <cellStyle name="20% - Accent5 2 6 10" xfId="17632"/>
    <cellStyle name="20% - Accent5 2 6 10 2" xfId="29248"/>
    <cellStyle name="20% - Accent5 2 6 10 3" xfId="45104"/>
    <cellStyle name="20% - Accent5 2 6 11" xfId="2621"/>
    <cellStyle name="20% - Accent5 2 6 12" xfId="23440"/>
    <cellStyle name="20% - Accent5 2 6 13" xfId="35084"/>
    <cellStyle name="20% - Accent5 2 6 2" xfId="1269"/>
    <cellStyle name="20% - Accent5 2 6 2 2" xfId="1972"/>
    <cellStyle name="20% - Accent5 2 6 2 2 2" xfId="8516"/>
    <cellStyle name="20% - Accent5 2 6 2 2 2 2" xfId="17558"/>
    <cellStyle name="20% - Accent5 2 6 2 2 2 2 2" xfId="23366"/>
    <cellStyle name="20% - Accent5 2 6 2 2 2 2 2 2" xfId="34982"/>
    <cellStyle name="20% - Accent5 2 6 2 2 2 2 2 3" xfId="50838"/>
    <cellStyle name="20% - Accent5 2 6 2 2 2 2 3" xfId="29174"/>
    <cellStyle name="20% - Accent5 2 6 2 2 2 2 4" xfId="45030"/>
    <cellStyle name="20% - Accent5 2 6 2 2 2 3" xfId="20079"/>
    <cellStyle name="20% - Accent5 2 6 2 2 2 3 2" xfId="31695"/>
    <cellStyle name="20% - Accent5 2 6 2 2 2 3 3" xfId="47551"/>
    <cellStyle name="20% - Accent5 2 6 2 2 2 4" xfId="25887"/>
    <cellStyle name="20% - Accent5 2 6 2 2 2 5" xfId="39106"/>
    <cellStyle name="20% - Accent5 2 6 2 2 3" xfId="11489"/>
    <cellStyle name="20% - Accent5 2 6 2 2 3 2" xfId="22197"/>
    <cellStyle name="20% - Accent5 2 6 2 2 3 2 2" xfId="33813"/>
    <cellStyle name="20% - Accent5 2 6 2 2 3 2 3" xfId="49669"/>
    <cellStyle name="20% - Accent5 2 6 2 2 3 3" xfId="28005"/>
    <cellStyle name="20% - Accent5 2 6 2 2 3 4" xfId="41621"/>
    <cellStyle name="20% - Accent5 2 6 2 2 4" xfId="18910"/>
    <cellStyle name="20% - Accent5 2 6 2 2 4 2" xfId="30526"/>
    <cellStyle name="20% - Accent5 2 6 2 2 4 3" xfId="46382"/>
    <cellStyle name="20% - Accent5 2 6 2 2 5" xfId="4499"/>
    <cellStyle name="20% - Accent5 2 6 2 2 6" xfId="24718"/>
    <cellStyle name="20% - Accent5 2 6 2 2 7" xfId="36637"/>
    <cellStyle name="20% - Accent5 2 6 2 3" xfId="7872"/>
    <cellStyle name="20% - Accent5 2 6 2 3 2" xfId="10884"/>
    <cellStyle name="20% - Accent5 2 6 2 3 2 2" xfId="21613"/>
    <cellStyle name="20% - Accent5 2 6 2 3 2 2 2" xfId="33229"/>
    <cellStyle name="20% - Accent5 2 6 2 3 2 2 3" xfId="49085"/>
    <cellStyle name="20% - Accent5 2 6 2 3 2 3" xfId="27421"/>
    <cellStyle name="20% - Accent5 2 6 2 3 2 4" xfId="41026"/>
    <cellStyle name="20% - Accent5 2 6 2 3 3" xfId="19495"/>
    <cellStyle name="20% - Accent5 2 6 2 3 3 2" xfId="31111"/>
    <cellStyle name="20% - Accent5 2 6 2 3 3 3" xfId="46967"/>
    <cellStyle name="20% - Accent5 2 6 2 3 4" xfId="25303"/>
    <cellStyle name="20% - Accent5 2 6 2 3 5" xfId="38492"/>
    <cellStyle name="20% - Accent5 2 6 2 4" xfId="16974"/>
    <cellStyle name="20% - Accent5 2 6 2 4 2" xfId="22782"/>
    <cellStyle name="20% - Accent5 2 6 2 4 2 2" xfId="34398"/>
    <cellStyle name="20% - Accent5 2 6 2 4 2 3" xfId="50254"/>
    <cellStyle name="20% - Accent5 2 6 2 4 3" xfId="28590"/>
    <cellStyle name="20% - Accent5 2 6 2 4 4" xfId="44446"/>
    <cellStyle name="20% - Accent5 2 6 2 5" xfId="9637"/>
    <cellStyle name="20% - Accent5 2 6 2 5 2" xfId="20663"/>
    <cellStyle name="20% - Accent5 2 6 2 5 2 2" xfId="32279"/>
    <cellStyle name="20% - Accent5 2 6 2 5 2 3" xfId="48135"/>
    <cellStyle name="20% - Accent5 2 6 2 5 3" xfId="26471"/>
    <cellStyle name="20% - Accent5 2 6 2 5 4" xfId="39939"/>
    <cellStyle name="20% - Accent5 2 6 2 6" xfId="18326"/>
    <cellStyle name="20% - Accent5 2 6 2 6 2" xfId="29942"/>
    <cellStyle name="20% - Accent5 2 6 2 6 3" xfId="45798"/>
    <cellStyle name="20% - Accent5 2 6 2 7" xfId="3796"/>
    <cellStyle name="20% - Accent5 2 6 2 8" xfId="24134"/>
    <cellStyle name="20% - Accent5 2 6 2 9" xfId="35999"/>
    <cellStyle name="20% - Accent5 2 6 3" xfId="1456"/>
    <cellStyle name="20% - Accent5 2 6 3 2" xfId="8054"/>
    <cellStyle name="20% - Accent5 2 6 3 2 2" xfId="11067"/>
    <cellStyle name="20% - Accent5 2 6 3 2 2 2" xfId="21795"/>
    <cellStyle name="20% - Accent5 2 6 3 2 2 2 2" xfId="33411"/>
    <cellStyle name="20% - Accent5 2 6 3 2 2 2 3" xfId="49267"/>
    <cellStyle name="20% - Accent5 2 6 3 2 2 3" xfId="27603"/>
    <cellStyle name="20% - Accent5 2 6 3 2 2 4" xfId="41209"/>
    <cellStyle name="20% - Accent5 2 6 3 2 3" xfId="19677"/>
    <cellStyle name="20% - Accent5 2 6 3 2 3 2" xfId="31293"/>
    <cellStyle name="20% - Accent5 2 6 3 2 3 3" xfId="47149"/>
    <cellStyle name="20% - Accent5 2 6 3 2 4" xfId="25485"/>
    <cellStyle name="20% - Accent5 2 6 3 2 5" xfId="38674"/>
    <cellStyle name="20% - Accent5 2 6 3 3" xfId="17156"/>
    <cellStyle name="20% - Accent5 2 6 3 3 2" xfId="22964"/>
    <cellStyle name="20% - Accent5 2 6 3 3 2 2" xfId="34580"/>
    <cellStyle name="20% - Accent5 2 6 3 3 2 3" xfId="50436"/>
    <cellStyle name="20% - Accent5 2 6 3 3 3" xfId="28772"/>
    <cellStyle name="20% - Accent5 2 6 3 3 4" xfId="44628"/>
    <cellStyle name="20% - Accent5 2 6 3 4" xfId="9819"/>
    <cellStyle name="20% - Accent5 2 6 3 4 2" xfId="20845"/>
    <cellStyle name="20% - Accent5 2 6 3 4 2 2" xfId="32461"/>
    <cellStyle name="20% - Accent5 2 6 3 4 2 3" xfId="48317"/>
    <cellStyle name="20% - Accent5 2 6 3 4 3" xfId="26653"/>
    <cellStyle name="20% - Accent5 2 6 3 4 4" xfId="40121"/>
    <cellStyle name="20% - Accent5 2 6 3 5" xfId="18508"/>
    <cellStyle name="20% - Accent5 2 6 3 5 2" xfId="30124"/>
    <cellStyle name="20% - Accent5 2 6 3 5 3" xfId="45980"/>
    <cellStyle name="20% - Accent5 2 6 3 6" xfId="3983"/>
    <cellStyle name="20% - Accent5 2 6 3 7" xfId="24316"/>
    <cellStyle name="20% - Accent5 2 6 3 8" xfId="36181"/>
    <cellStyle name="20% - Accent5 2 6 4" xfId="1600"/>
    <cellStyle name="20% - Accent5 2 6 4 2" xfId="8165"/>
    <cellStyle name="20% - Accent5 2 6 4 2 2" xfId="11191"/>
    <cellStyle name="20% - Accent5 2 6 4 2 2 2" xfId="21906"/>
    <cellStyle name="20% - Accent5 2 6 4 2 2 2 2" xfId="33522"/>
    <cellStyle name="20% - Accent5 2 6 4 2 2 2 3" xfId="49378"/>
    <cellStyle name="20% - Accent5 2 6 4 2 2 3" xfId="27714"/>
    <cellStyle name="20% - Accent5 2 6 4 2 2 4" xfId="41327"/>
    <cellStyle name="20% - Accent5 2 6 4 2 3" xfId="19788"/>
    <cellStyle name="20% - Accent5 2 6 4 2 3 2" xfId="31404"/>
    <cellStyle name="20% - Accent5 2 6 4 2 3 3" xfId="47260"/>
    <cellStyle name="20% - Accent5 2 6 4 2 4" xfId="25596"/>
    <cellStyle name="20% - Accent5 2 6 4 2 5" xfId="38785"/>
    <cellStyle name="20% - Accent5 2 6 4 3" xfId="17267"/>
    <cellStyle name="20% - Accent5 2 6 4 3 2" xfId="23075"/>
    <cellStyle name="20% - Accent5 2 6 4 3 2 2" xfId="34691"/>
    <cellStyle name="20% - Accent5 2 6 4 3 2 3" xfId="50547"/>
    <cellStyle name="20% - Accent5 2 6 4 3 3" xfId="28883"/>
    <cellStyle name="20% - Accent5 2 6 4 3 4" xfId="44739"/>
    <cellStyle name="20% - Accent5 2 6 4 4" xfId="9346"/>
    <cellStyle name="20% - Accent5 2 6 4 4 2" xfId="20372"/>
    <cellStyle name="20% - Accent5 2 6 4 4 2 2" xfId="31988"/>
    <cellStyle name="20% - Accent5 2 6 4 4 2 3" xfId="47844"/>
    <cellStyle name="20% - Accent5 2 6 4 4 3" xfId="26180"/>
    <cellStyle name="20% - Accent5 2 6 4 4 4" xfId="39648"/>
    <cellStyle name="20% - Accent5 2 6 4 5" xfId="18619"/>
    <cellStyle name="20% - Accent5 2 6 4 5 2" xfId="30235"/>
    <cellStyle name="20% - Accent5 2 6 4 5 3" xfId="46091"/>
    <cellStyle name="20% - Accent5 2 6 4 6" xfId="4127"/>
    <cellStyle name="20% - Accent5 2 6 4 7" xfId="24427"/>
    <cellStyle name="20% - Accent5 2 6 4 8" xfId="36310"/>
    <cellStyle name="20% - Accent5 2 6 5" xfId="874"/>
    <cellStyle name="20% - Accent5 2 6 5 2" xfId="7569"/>
    <cellStyle name="20% - Accent5 2 6 5 2 2" xfId="16683"/>
    <cellStyle name="20% - Accent5 2 6 5 2 2 2" xfId="22491"/>
    <cellStyle name="20% - Accent5 2 6 5 2 2 2 2" xfId="34107"/>
    <cellStyle name="20% - Accent5 2 6 5 2 2 2 3" xfId="49963"/>
    <cellStyle name="20% - Accent5 2 6 5 2 2 3" xfId="28299"/>
    <cellStyle name="20% - Accent5 2 6 5 2 2 4" xfId="44155"/>
    <cellStyle name="20% - Accent5 2 6 5 2 3" xfId="19204"/>
    <cellStyle name="20% - Accent5 2 6 5 2 3 2" xfId="30820"/>
    <cellStyle name="20% - Accent5 2 6 5 2 3 3" xfId="46676"/>
    <cellStyle name="20% - Accent5 2 6 5 2 4" xfId="25012"/>
    <cellStyle name="20% - Accent5 2 6 5 2 5" xfId="38195"/>
    <cellStyle name="20% - Accent5 2 6 5 3" xfId="10559"/>
    <cellStyle name="20% - Accent5 2 6 5 3 2" xfId="21322"/>
    <cellStyle name="20% - Accent5 2 6 5 3 2 2" xfId="32938"/>
    <cellStyle name="20% - Accent5 2 6 5 3 2 3" xfId="48794"/>
    <cellStyle name="20% - Accent5 2 6 5 3 3" xfId="27130"/>
    <cellStyle name="20% - Accent5 2 6 5 3 4" xfId="40719"/>
    <cellStyle name="20% - Accent5 2 6 5 4" xfId="18035"/>
    <cellStyle name="20% - Accent5 2 6 5 4 2" xfId="29651"/>
    <cellStyle name="20% - Accent5 2 6 5 4 3" xfId="45507"/>
    <cellStyle name="20% - Accent5 2 6 5 5" xfId="3410"/>
    <cellStyle name="20% - Accent5 2 6 5 6" xfId="23843"/>
    <cellStyle name="20% - Accent5 2 6 5 7" xfId="35663"/>
    <cellStyle name="20% - Accent5 2 6 6" xfId="3074"/>
    <cellStyle name="20% - Accent5 2 6 6 2" xfId="10304"/>
    <cellStyle name="20% - Accent5 2 6 6 2 2" xfId="21102"/>
    <cellStyle name="20% - Accent5 2 6 6 2 2 2" xfId="32718"/>
    <cellStyle name="20% - Accent5 2 6 6 2 2 3" xfId="48574"/>
    <cellStyle name="20% - Accent5 2 6 6 2 3" xfId="26910"/>
    <cellStyle name="20% - Accent5 2 6 6 2 4" xfId="40482"/>
    <cellStyle name="20% - Accent5 2 6 6 3" xfId="17815"/>
    <cellStyle name="20% - Accent5 2 6 6 3 2" xfId="29431"/>
    <cellStyle name="20% - Accent5 2 6 6 3 3" xfId="45287"/>
    <cellStyle name="20% - Accent5 2 6 6 4" xfId="23623"/>
    <cellStyle name="20% - Accent5 2 6 6 5" xfId="35393"/>
    <cellStyle name="20% - Accent5 2 6 7" xfId="7270"/>
    <cellStyle name="20% - Accent5 2 6 7 2" xfId="9936"/>
    <cellStyle name="20% - Accent5 2 6 7 2 2" xfId="20919"/>
    <cellStyle name="20% - Accent5 2 6 7 2 2 2" xfId="32535"/>
    <cellStyle name="20% - Accent5 2 6 7 2 2 3" xfId="48391"/>
    <cellStyle name="20% - Accent5 2 6 7 2 3" xfId="26727"/>
    <cellStyle name="20% - Accent5 2 6 7 2 4" xfId="40220"/>
    <cellStyle name="20% - Accent5 2 6 7 3" xfId="18984"/>
    <cellStyle name="20% - Accent5 2 6 7 3 2" xfId="30600"/>
    <cellStyle name="20% - Accent5 2 6 7 3 3" xfId="46456"/>
    <cellStyle name="20% - Accent5 2 6 7 4" xfId="24792"/>
    <cellStyle name="20% - Accent5 2 6 7 5" xfId="37942"/>
    <cellStyle name="20% - Accent5 2 6 8" xfId="16463"/>
    <cellStyle name="20% - Accent5 2 6 8 2" xfId="22271"/>
    <cellStyle name="20% - Accent5 2 6 8 2 2" xfId="33887"/>
    <cellStyle name="20% - Accent5 2 6 8 2 3" xfId="49743"/>
    <cellStyle name="20% - Accent5 2 6 8 3" xfId="28079"/>
    <cellStyle name="20% - Accent5 2 6 8 4" xfId="43935"/>
    <cellStyle name="20% - Accent5 2 6 9" xfId="9235"/>
    <cellStyle name="20% - Accent5 2 6 9 2" xfId="20261"/>
    <cellStyle name="20% - Accent5 2 6 9 2 2" xfId="31877"/>
    <cellStyle name="20% - Accent5 2 6 9 2 3" xfId="47733"/>
    <cellStyle name="20% - Accent5 2 6 9 3" xfId="26069"/>
    <cellStyle name="20% - Accent5 2 6 9 4" xfId="39537"/>
    <cellStyle name="20% - Accent5 2 7" xfId="1063"/>
    <cellStyle name="20% - Accent5 2 7 2" xfId="1827"/>
    <cellStyle name="20% - Accent5 2 7 2 2" xfId="8371"/>
    <cellStyle name="20% - Accent5 2 7 2 2 2" xfId="17413"/>
    <cellStyle name="20% - Accent5 2 7 2 2 2 2" xfId="23221"/>
    <cellStyle name="20% - Accent5 2 7 2 2 2 2 2" xfId="34837"/>
    <cellStyle name="20% - Accent5 2 7 2 2 2 2 3" xfId="50693"/>
    <cellStyle name="20% - Accent5 2 7 2 2 2 3" xfId="29029"/>
    <cellStyle name="20% - Accent5 2 7 2 2 2 4" xfId="44885"/>
    <cellStyle name="20% - Accent5 2 7 2 2 3" xfId="19934"/>
    <cellStyle name="20% - Accent5 2 7 2 2 3 2" xfId="31550"/>
    <cellStyle name="20% - Accent5 2 7 2 2 3 3" xfId="47406"/>
    <cellStyle name="20% - Accent5 2 7 2 2 4" xfId="25742"/>
    <cellStyle name="20% - Accent5 2 7 2 2 5" xfId="38961"/>
    <cellStyle name="20% - Accent5 2 7 2 3" xfId="11344"/>
    <cellStyle name="20% - Accent5 2 7 2 3 2" xfId="22052"/>
    <cellStyle name="20% - Accent5 2 7 2 3 2 2" xfId="33668"/>
    <cellStyle name="20% - Accent5 2 7 2 3 2 3" xfId="49524"/>
    <cellStyle name="20% - Accent5 2 7 2 3 3" xfId="27860"/>
    <cellStyle name="20% - Accent5 2 7 2 3 4" xfId="41476"/>
    <cellStyle name="20% - Accent5 2 7 2 4" xfId="18765"/>
    <cellStyle name="20% - Accent5 2 7 2 4 2" xfId="30381"/>
    <cellStyle name="20% - Accent5 2 7 2 4 3" xfId="46237"/>
    <cellStyle name="20% - Accent5 2 7 2 5" xfId="4354"/>
    <cellStyle name="20% - Accent5 2 7 2 6" xfId="24573"/>
    <cellStyle name="20% - Accent5 2 7 2 7" xfId="36492"/>
    <cellStyle name="20% - Accent5 2 7 3" xfId="7727"/>
    <cellStyle name="20% - Accent5 2 7 3 2" xfId="10724"/>
    <cellStyle name="20% - Accent5 2 7 3 2 2" xfId="21468"/>
    <cellStyle name="20% - Accent5 2 7 3 2 2 2" xfId="33084"/>
    <cellStyle name="20% - Accent5 2 7 3 2 2 3" xfId="48940"/>
    <cellStyle name="20% - Accent5 2 7 3 2 3" xfId="27276"/>
    <cellStyle name="20% - Accent5 2 7 3 2 4" xfId="40874"/>
    <cellStyle name="20% - Accent5 2 7 3 3" xfId="19350"/>
    <cellStyle name="20% - Accent5 2 7 3 3 2" xfId="30966"/>
    <cellStyle name="20% - Accent5 2 7 3 3 3" xfId="46822"/>
    <cellStyle name="20% - Accent5 2 7 3 4" xfId="25158"/>
    <cellStyle name="20% - Accent5 2 7 3 5" xfId="38347"/>
    <cellStyle name="20% - Accent5 2 7 4" xfId="16829"/>
    <cellStyle name="20% - Accent5 2 7 4 2" xfId="22637"/>
    <cellStyle name="20% - Accent5 2 7 4 2 2" xfId="34253"/>
    <cellStyle name="20% - Accent5 2 7 4 2 3" xfId="50109"/>
    <cellStyle name="20% - Accent5 2 7 4 3" xfId="28445"/>
    <cellStyle name="20% - Accent5 2 7 4 4" xfId="44301"/>
    <cellStyle name="20% - Accent5 2 7 5" xfId="9492"/>
    <cellStyle name="20% - Accent5 2 7 5 2" xfId="20518"/>
    <cellStyle name="20% - Accent5 2 7 5 2 2" xfId="32134"/>
    <cellStyle name="20% - Accent5 2 7 5 2 3" xfId="47990"/>
    <cellStyle name="20% - Accent5 2 7 5 3" xfId="26326"/>
    <cellStyle name="20% - Accent5 2 7 5 4" xfId="39794"/>
    <cellStyle name="20% - Accent5 2 7 6" xfId="18181"/>
    <cellStyle name="20% - Accent5 2 7 6 2" xfId="29797"/>
    <cellStyle name="20% - Accent5 2 7 6 3" xfId="45653"/>
    <cellStyle name="20% - Accent5 2 7 7" xfId="3590"/>
    <cellStyle name="20% - Accent5 2 7 8" xfId="23989"/>
    <cellStyle name="20% - Accent5 2 7 9" xfId="35827"/>
    <cellStyle name="20% - Accent5 2 8" xfId="1311"/>
    <cellStyle name="20% - Accent5 2 8 2" xfId="7909"/>
    <cellStyle name="20% - Accent5 2 8 2 2" xfId="10922"/>
    <cellStyle name="20% - Accent5 2 8 2 2 2" xfId="21650"/>
    <cellStyle name="20% - Accent5 2 8 2 2 2 2" xfId="33266"/>
    <cellStyle name="20% - Accent5 2 8 2 2 2 3" xfId="49122"/>
    <cellStyle name="20% - Accent5 2 8 2 2 3" xfId="27458"/>
    <cellStyle name="20% - Accent5 2 8 2 2 4" xfId="41064"/>
    <cellStyle name="20% - Accent5 2 8 2 3" xfId="19532"/>
    <cellStyle name="20% - Accent5 2 8 2 3 2" xfId="31148"/>
    <cellStyle name="20% - Accent5 2 8 2 3 3" xfId="47004"/>
    <cellStyle name="20% - Accent5 2 8 2 4" xfId="25340"/>
    <cellStyle name="20% - Accent5 2 8 2 5" xfId="38529"/>
    <cellStyle name="20% - Accent5 2 8 3" xfId="17011"/>
    <cellStyle name="20% - Accent5 2 8 3 2" xfId="22819"/>
    <cellStyle name="20% - Accent5 2 8 3 2 2" xfId="34435"/>
    <cellStyle name="20% - Accent5 2 8 3 2 3" xfId="50291"/>
    <cellStyle name="20% - Accent5 2 8 3 3" xfId="28627"/>
    <cellStyle name="20% - Accent5 2 8 3 4" xfId="44483"/>
    <cellStyle name="20% - Accent5 2 8 4" xfId="9674"/>
    <cellStyle name="20% - Accent5 2 8 4 2" xfId="20700"/>
    <cellStyle name="20% - Accent5 2 8 4 2 2" xfId="32316"/>
    <cellStyle name="20% - Accent5 2 8 4 2 3" xfId="48172"/>
    <cellStyle name="20% - Accent5 2 8 4 3" xfId="26508"/>
    <cellStyle name="20% - Accent5 2 8 4 4" xfId="39976"/>
    <cellStyle name="20% - Accent5 2 8 5" xfId="18363"/>
    <cellStyle name="20% - Accent5 2 8 5 2" xfId="29979"/>
    <cellStyle name="20% - Accent5 2 8 5 3" xfId="45835"/>
    <cellStyle name="20% - Accent5 2 8 6" xfId="3838"/>
    <cellStyle name="20% - Accent5 2 8 7" xfId="24171"/>
    <cellStyle name="20% - Accent5 2 8 8" xfId="36036"/>
    <cellStyle name="20% - Accent5 2 9" xfId="1497"/>
    <cellStyle name="20% - Accent5 2 9 2" xfId="8091"/>
    <cellStyle name="20% - Accent5 2 9 2 2" xfId="11106"/>
    <cellStyle name="20% - Accent5 2 9 2 2 2" xfId="21832"/>
    <cellStyle name="20% - Accent5 2 9 2 2 2 2" xfId="33448"/>
    <cellStyle name="20% - Accent5 2 9 2 2 2 3" xfId="49304"/>
    <cellStyle name="20% - Accent5 2 9 2 2 3" xfId="27640"/>
    <cellStyle name="20% - Accent5 2 9 2 2 4" xfId="41247"/>
    <cellStyle name="20% - Accent5 2 9 2 3" xfId="19714"/>
    <cellStyle name="20% - Accent5 2 9 2 3 2" xfId="31330"/>
    <cellStyle name="20% - Accent5 2 9 2 3 3" xfId="47186"/>
    <cellStyle name="20% - Accent5 2 9 2 4" xfId="25522"/>
    <cellStyle name="20% - Accent5 2 9 2 5" xfId="38711"/>
    <cellStyle name="20% - Accent5 2 9 3" xfId="17193"/>
    <cellStyle name="20% - Accent5 2 9 3 2" xfId="23001"/>
    <cellStyle name="20% - Accent5 2 9 3 2 2" xfId="34617"/>
    <cellStyle name="20% - Accent5 2 9 3 2 3" xfId="50473"/>
    <cellStyle name="20% - Accent5 2 9 3 3" xfId="28809"/>
    <cellStyle name="20% - Accent5 2 9 3 4" xfId="44665"/>
    <cellStyle name="20% - Accent5 2 9 4" xfId="9272"/>
    <cellStyle name="20% - Accent5 2 9 4 2" xfId="20298"/>
    <cellStyle name="20% - Accent5 2 9 4 2 2" xfId="31914"/>
    <cellStyle name="20% - Accent5 2 9 4 2 3" xfId="47770"/>
    <cellStyle name="20% - Accent5 2 9 4 3" xfId="26106"/>
    <cellStyle name="20% - Accent5 2 9 4 4" xfId="39574"/>
    <cellStyle name="20% - Accent5 2 9 5" xfId="18545"/>
    <cellStyle name="20% - Accent5 2 9 5 2" xfId="30161"/>
    <cellStyle name="20% - Accent5 2 9 5 3" xfId="46017"/>
    <cellStyle name="20% - Accent5 2 9 6" xfId="4024"/>
    <cellStyle name="20% - Accent5 2 9 7" xfId="24353"/>
    <cellStyle name="20% - Accent5 2 9 8" xfId="36221"/>
    <cellStyle name="20% - Accent5 3" xfId="204"/>
    <cellStyle name="20% - Accent6 2" xfId="205"/>
    <cellStyle name="20% - Accent6 2 10" xfId="733"/>
    <cellStyle name="20% - Accent6 2 10 2" xfId="7428"/>
    <cellStyle name="20% - Accent6 2 10 2 2" xfId="16610"/>
    <cellStyle name="20% - Accent6 2 10 2 2 2" xfId="22418"/>
    <cellStyle name="20% - Accent6 2 10 2 2 2 2" xfId="34034"/>
    <cellStyle name="20% - Accent6 2 10 2 2 2 3" xfId="49890"/>
    <cellStyle name="20% - Accent6 2 10 2 2 3" xfId="28226"/>
    <cellStyle name="20% - Accent6 2 10 2 2 4" xfId="44082"/>
    <cellStyle name="20% - Accent6 2 10 2 3" xfId="19131"/>
    <cellStyle name="20% - Accent6 2 10 2 3 2" xfId="30747"/>
    <cellStyle name="20% - Accent6 2 10 2 3 3" xfId="46603"/>
    <cellStyle name="20% - Accent6 2 10 2 4" xfId="24939"/>
    <cellStyle name="20% - Accent6 2 10 2 5" xfId="38096"/>
    <cellStyle name="20% - Accent6 2 10 3" xfId="10486"/>
    <cellStyle name="20% - Accent6 2 10 3 2" xfId="21249"/>
    <cellStyle name="20% - Accent6 2 10 3 2 2" xfId="32865"/>
    <cellStyle name="20% - Accent6 2 10 3 2 3" xfId="48721"/>
    <cellStyle name="20% - Accent6 2 10 3 3" xfId="27057"/>
    <cellStyle name="20% - Accent6 2 10 3 4" xfId="40646"/>
    <cellStyle name="20% - Accent6 2 10 4" xfId="17962"/>
    <cellStyle name="20% - Accent6 2 10 4 2" xfId="29578"/>
    <cellStyle name="20% - Accent6 2 10 4 3" xfId="45434"/>
    <cellStyle name="20% - Accent6 2 10 5" xfId="3269"/>
    <cellStyle name="20% - Accent6 2 10 6" xfId="23770"/>
    <cellStyle name="20% - Accent6 2 10 7" xfId="35564"/>
    <cellStyle name="20% - Accent6 2 11" xfId="2881"/>
    <cellStyle name="20% - Accent6 2 11 2" xfId="10124"/>
    <cellStyle name="20% - Accent6 2 11 2 2" xfId="21066"/>
    <cellStyle name="20% - Accent6 2 11 2 2 2" xfId="32682"/>
    <cellStyle name="20% - Accent6 2 11 2 2 3" xfId="48538"/>
    <cellStyle name="20% - Accent6 2 11 2 3" xfId="26874"/>
    <cellStyle name="20% - Accent6 2 11 2 4" xfId="40382"/>
    <cellStyle name="20% - Accent6 2 11 3" xfId="17779"/>
    <cellStyle name="20% - Accent6 2 11 3 2" xfId="29395"/>
    <cellStyle name="20% - Accent6 2 11 3 3" xfId="45251"/>
    <cellStyle name="20% - Accent6 2 11 4" xfId="23587"/>
    <cellStyle name="20% - Accent6 2 11 5" xfId="35284"/>
    <cellStyle name="20% - Accent6 2 12" xfId="7234"/>
    <cellStyle name="20% - Accent6 2 12 2" xfId="9864"/>
    <cellStyle name="20% - Accent6 2 12 2 2" xfId="20883"/>
    <cellStyle name="20% - Accent6 2 12 2 2 2" xfId="32499"/>
    <cellStyle name="20% - Accent6 2 12 2 2 3" xfId="48355"/>
    <cellStyle name="20% - Accent6 2 12 2 3" xfId="26691"/>
    <cellStyle name="20% - Accent6 2 12 2 4" xfId="40163"/>
    <cellStyle name="20% - Accent6 2 12 3" xfId="18948"/>
    <cellStyle name="20% - Accent6 2 12 3 2" xfId="30564"/>
    <cellStyle name="20% - Accent6 2 12 3 3" xfId="46420"/>
    <cellStyle name="20% - Accent6 2 12 4" xfId="24756"/>
    <cellStyle name="20% - Accent6 2 12 5" xfId="37906"/>
    <cellStyle name="20% - Accent6 2 13" xfId="16427"/>
    <cellStyle name="20% - Accent6 2 13 2" xfId="22235"/>
    <cellStyle name="20% - Accent6 2 13 2 2" xfId="33851"/>
    <cellStyle name="20% - Accent6 2 13 2 3" xfId="49707"/>
    <cellStyle name="20% - Accent6 2 13 3" xfId="28043"/>
    <cellStyle name="20% - Accent6 2 13 4" xfId="43899"/>
    <cellStyle name="20% - Accent6 2 14" xfId="9091"/>
    <cellStyle name="20% - Accent6 2 14 2" xfId="20117"/>
    <cellStyle name="20% - Accent6 2 14 2 2" xfId="31733"/>
    <cellStyle name="20% - Accent6 2 14 2 3" xfId="47589"/>
    <cellStyle name="20% - Accent6 2 14 3" xfId="25925"/>
    <cellStyle name="20% - Accent6 2 14 4" xfId="39393"/>
    <cellStyle name="20% - Accent6 2 15" xfId="17596"/>
    <cellStyle name="20% - Accent6 2 15 2" xfId="29212"/>
    <cellStyle name="20% - Accent6 2 15 3" xfId="45068"/>
    <cellStyle name="20% - Accent6 2 16" xfId="2551"/>
    <cellStyle name="20% - Accent6 2 17" xfId="23404"/>
    <cellStyle name="20% - Accent6 2 18" xfId="35028"/>
    <cellStyle name="20% - Accent6 2 2" xfId="461"/>
    <cellStyle name="20% - Accent6 2 2 10" xfId="3041"/>
    <cellStyle name="20% - Accent6 2 2 10 2" xfId="10271"/>
    <cellStyle name="20% - Accent6 2 2 10 2 2" xfId="21084"/>
    <cellStyle name="20% - Accent6 2 2 10 2 2 2" xfId="32700"/>
    <cellStyle name="20% - Accent6 2 2 10 2 2 3" xfId="48556"/>
    <cellStyle name="20% - Accent6 2 2 10 2 3" xfId="26892"/>
    <cellStyle name="20% - Accent6 2 2 10 2 4" xfId="40456"/>
    <cellStyle name="20% - Accent6 2 2 10 3" xfId="17797"/>
    <cellStyle name="20% - Accent6 2 2 10 3 2" xfId="29413"/>
    <cellStyle name="20% - Accent6 2 2 10 3 3" xfId="45269"/>
    <cellStyle name="20% - Accent6 2 2 10 4" xfId="23605"/>
    <cellStyle name="20% - Accent6 2 2 10 5" xfId="35367"/>
    <cellStyle name="20% - Accent6 2 2 11" xfId="7252"/>
    <cellStyle name="20% - Accent6 2 2 11 2" xfId="9911"/>
    <cellStyle name="20% - Accent6 2 2 11 2 2" xfId="20901"/>
    <cellStyle name="20% - Accent6 2 2 11 2 2 2" xfId="32517"/>
    <cellStyle name="20% - Accent6 2 2 11 2 2 3" xfId="48373"/>
    <cellStyle name="20% - Accent6 2 2 11 2 3" xfId="26709"/>
    <cellStyle name="20% - Accent6 2 2 11 2 4" xfId="40199"/>
    <cellStyle name="20% - Accent6 2 2 11 3" xfId="18966"/>
    <cellStyle name="20% - Accent6 2 2 11 3 2" xfId="30582"/>
    <cellStyle name="20% - Accent6 2 2 11 3 3" xfId="46438"/>
    <cellStyle name="20% - Accent6 2 2 11 4" xfId="24774"/>
    <cellStyle name="20% - Accent6 2 2 11 5" xfId="37924"/>
    <cellStyle name="20% - Accent6 2 2 12" xfId="16445"/>
    <cellStyle name="20% - Accent6 2 2 12 2" xfId="22253"/>
    <cellStyle name="20% - Accent6 2 2 12 2 2" xfId="33869"/>
    <cellStyle name="20% - Accent6 2 2 12 2 3" xfId="49725"/>
    <cellStyle name="20% - Accent6 2 2 12 3" xfId="28061"/>
    <cellStyle name="20% - Accent6 2 2 12 4" xfId="43917"/>
    <cellStyle name="20% - Accent6 2 2 13" xfId="9109"/>
    <cellStyle name="20% - Accent6 2 2 13 2" xfId="20135"/>
    <cellStyle name="20% - Accent6 2 2 13 2 2" xfId="31751"/>
    <cellStyle name="20% - Accent6 2 2 13 2 3" xfId="47607"/>
    <cellStyle name="20% - Accent6 2 2 13 3" xfId="25943"/>
    <cellStyle name="20% - Accent6 2 2 13 4" xfId="39411"/>
    <cellStyle name="20% - Accent6 2 2 14" xfId="17614"/>
    <cellStyle name="20% - Accent6 2 2 14 2" xfId="29230"/>
    <cellStyle name="20% - Accent6 2 2 14 3" xfId="45086"/>
    <cellStyle name="20% - Accent6 2 2 15" xfId="2574"/>
    <cellStyle name="20% - Accent6 2 2 16" xfId="23422"/>
    <cellStyle name="20% - Accent6 2 2 17" xfId="35051"/>
    <cellStyle name="20% - Accent6 2 2 2" xfId="602"/>
    <cellStyle name="20% - Accent6 2 2 2 10" xfId="9146"/>
    <cellStyle name="20% - Accent6 2 2 2 10 2" xfId="20172"/>
    <cellStyle name="20% - Accent6 2 2 2 10 2 2" xfId="31788"/>
    <cellStyle name="20% - Accent6 2 2 2 10 2 3" xfId="47644"/>
    <cellStyle name="20% - Accent6 2 2 2 10 3" xfId="25980"/>
    <cellStyle name="20% - Accent6 2 2 2 10 4" xfId="39448"/>
    <cellStyle name="20% - Accent6 2 2 2 11" xfId="17688"/>
    <cellStyle name="20% - Accent6 2 2 2 11 2" xfId="29304"/>
    <cellStyle name="20% - Accent6 2 2 2 11 3" xfId="45160"/>
    <cellStyle name="20% - Accent6 2 2 2 12" xfId="2686"/>
    <cellStyle name="20% - Accent6 2 2 2 13" xfId="23496"/>
    <cellStyle name="20% - Accent6 2 2 2 14" xfId="35143"/>
    <cellStyle name="20% - Accent6 2 2 2 2" xfId="931"/>
    <cellStyle name="20% - Accent6 2 2 2 2 2" xfId="1660"/>
    <cellStyle name="20% - Accent6 2 2 2 2 2 2" xfId="8225"/>
    <cellStyle name="20% - Accent6 2 2 2 2 2 2 2" xfId="17323"/>
    <cellStyle name="20% - Accent6 2 2 2 2 2 2 2 2" xfId="23131"/>
    <cellStyle name="20% - Accent6 2 2 2 2 2 2 2 2 2" xfId="34747"/>
    <cellStyle name="20% - Accent6 2 2 2 2 2 2 2 2 3" xfId="50603"/>
    <cellStyle name="20% - Accent6 2 2 2 2 2 2 2 3" xfId="28939"/>
    <cellStyle name="20% - Accent6 2 2 2 2 2 2 2 4" xfId="44795"/>
    <cellStyle name="20% - Accent6 2 2 2 2 2 2 3" xfId="19844"/>
    <cellStyle name="20% - Accent6 2 2 2 2 2 2 3 2" xfId="31460"/>
    <cellStyle name="20% - Accent6 2 2 2 2 2 2 3 3" xfId="47316"/>
    <cellStyle name="20% - Accent6 2 2 2 2 2 2 4" xfId="25652"/>
    <cellStyle name="20% - Accent6 2 2 2 2 2 2 5" xfId="38844"/>
    <cellStyle name="20% - Accent6 2 2 2 2 2 3" xfId="11247"/>
    <cellStyle name="20% - Accent6 2 2 2 2 2 3 2" xfId="21962"/>
    <cellStyle name="20% - Accent6 2 2 2 2 2 3 2 2" xfId="33578"/>
    <cellStyle name="20% - Accent6 2 2 2 2 2 3 2 3" xfId="49434"/>
    <cellStyle name="20% - Accent6 2 2 2 2 2 3 3" xfId="27770"/>
    <cellStyle name="20% - Accent6 2 2 2 2 2 3 4" xfId="41383"/>
    <cellStyle name="20% - Accent6 2 2 2 2 2 4" xfId="18675"/>
    <cellStyle name="20% - Accent6 2 2 2 2 2 4 2" xfId="30291"/>
    <cellStyle name="20% - Accent6 2 2 2 2 2 4 3" xfId="46147"/>
    <cellStyle name="20% - Accent6 2 2 2 2 2 5" xfId="4187"/>
    <cellStyle name="20% - Accent6 2 2 2 2 2 6" xfId="24483"/>
    <cellStyle name="20% - Accent6 2 2 2 2 2 7" xfId="36369"/>
    <cellStyle name="20% - Accent6 2 2 2 2 3" xfId="7626"/>
    <cellStyle name="20% - Accent6 2 2 2 2 3 2" xfId="10615"/>
    <cellStyle name="20% - Accent6 2 2 2 2 3 2 2" xfId="21378"/>
    <cellStyle name="20% - Accent6 2 2 2 2 3 2 2 2" xfId="32994"/>
    <cellStyle name="20% - Accent6 2 2 2 2 3 2 2 3" xfId="48850"/>
    <cellStyle name="20% - Accent6 2 2 2 2 3 2 3" xfId="27186"/>
    <cellStyle name="20% - Accent6 2 2 2 2 3 2 4" xfId="40775"/>
    <cellStyle name="20% - Accent6 2 2 2 2 3 3" xfId="19260"/>
    <cellStyle name="20% - Accent6 2 2 2 2 3 3 2" xfId="30876"/>
    <cellStyle name="20% - Accent6 2 2 2 2 3 3 3" xfId="46732"/>
    <cellStyle name="20% - Accent6 2 2 2 2 3 4" xfId="25068"/>
    <cellStyle name="20% - Accent6 2 2 2 2 3 5" xfId="38252"/>
    <cellStyle name="20% - Accent6 2 2 2 2 4" xfId="16739"/>
    <cellStyle name="20% - Accent6 2 2 2 2 4 2" xfId="22547"/>
    <cellStyle name="20% - Accent6 2 2 2 2 4 2 2" xfId="34163"/>
    <cellStyle name="20% - Accent6 2 2 2 2 4 2 3" xfId="50019"/>
    <cellStyle name="20% - Accent6 2 2 2 2 4 3" xfId="28355"/>
    <cellStyle name="20% - Accent6 2 2 2 2 4 4" xfId="44211"/>
    <cellStyle name="20% - Accent6 2 2 2 2 5" xfId="9402"/>
    <cellStyle name="20% - Accent6 2 2 2 2 5 2" xfId="20428"/>
    <cellStyle name="20% - Accent6 2 2 2 2 5 2 2" xfId="32044"/>
    <cellStyle name="20% - Accent6 2 2 2 2 5 2 3" xfId="47900"/>
    <cellStyle name="20% - Accent6 2 2 2 2 5 3" xfId="26236"/>
    <cellStyle name="20% - Accent6 2 2 2 2 5 4" xfId="39704"/>
    <cellStyle name="20% - Accent6 2 2 2 2 6" xfId="18091"/>
    <cellStyle name="20% - Accent6 2 2 2 2 6 2" xfId="29707"/>
    <cellStyle name="20% - Accent6 2 2 2 2 6 3" xfId="45563"/>
    <cellStyle name="20% - Accent6 2 2 2 2 7" xfId="3467"/>
    <cellStyle name="20% - Accent6 2 2 2 2 8" xfId="23899"/>
    <cellStyle name="20% - Accent6 2 2 2 2 9" xfId="35720"/>
    <cellStyle name="20% - Accent6 2 2 2 3" xfId="1153"/>
    <cellStyle name="20% - Accent6 2 2 2 3 2" xfId="1883"/>
    <cellStyle name="20% - Accent6 2 2 2 3 2 2" xfId="8427"/>
    <cellStyle name="20% - Accent6 2 2 2 3 2 2 2" xfId="17469"/>
    <cellStyle name="20% - Accent6 2 2 2 3 2 2 2 2" xfId="23277"/>
    <cellStyle name="20% - Accent6 2 2 2 3 2 2 2 2 2" xfId="34893"/>
    <cellStyle name="20% - Accent6 2 2 2 3 2 2 2 2 3" xfId="50749"/>
    <cellStyle name="20% - Accent6 2 2 2 3 2 2 2 3" xfId="29085"/>
    <cellStyle name="20% - Accent6 2 2 2 3 2 2 2 4" xfId="44941"/>
    <cellStyle name="20% - Accent6 2 2 2 3 2 2 3" xfId="19990"/>
    <cellStyle name="20% - Accent6 2 2 2 3 2 2 3 2" xfId="31606"/>
    <cellStyle name="20% - Accent6 2 2 2 3 2 2 3 3" xfId="47462"/>
    <cellStyle name="20% - Accent6 2 2 2 3 2 2 4" xfId="25798"/>
    <cellStyle name="20% - Accent6 2 2 2 3 2 2 5" xfId="39017"/>
    <cellStyle name="20% - Accent6 2 2 2 3 2 3" xfId="11400"/>
    <cellStyle name="20% - Accent6 2 2 2 3 2 3 2" xfId="22108"/>
    <cellStyle name="20% - Accent6 2 2 2 3 2 3 2 2" xfId="33724"/>
    <cellStyle name="20% - Accent6 2 2 2 3 2 3 2 3" xfId="49580"/>
    <cellStyle name="20% - Accent6 2 2 2 3 2 3 3" xfId="27916"/>
    <cellStyle name="20% - Accent6 2 2 2 3 2 3 4" xfId="41532"/>
    <cellStyle name="20% - Accent6 2 2 2 3 2 4" xfId="18821"/>
    <cellStyle name="20% - Accent6 2 2 2 3 2 4 2" xfId="30437"/>
    <cellStyle name="20% - Accent6 2 2 2 3 2 4 3" xfId="46293"/>
    <cellStyle name="20% - Accent6 2 2 2 3 2 5" xfId="4410"/>
    <cellStyle name="20% - Accent6 2 2 2 3 2 6" xfId="24629"/>
    <cellStyle name="20% - Accent6 2 2 2 3 2 7" xfId="36548"/>
    <cellStyle name="20% - Accent6 2 2 2 3 3" xfId="7783"/>
    <cellStyle name="20% - Accent6 2 2 2 3 3 2" xfId="10788"/>
    <cellStyle name="20% - Accent6 2 2 2 3 3 2 2" xfId="21524"/>
    <cellStyle name="20% - Accent6 2 2 2 3 3 2 2 2" xfId="33140"/>
    <cellStyle name="20% - Accent6 2 2 2 3 3 2 2 3" xfId="48996"/>
    <cellStyle name="20% - Accent6 2 2 2 3 3 2 3" xfId="27332"/>
    <cellStyle name="20% - Accent6 2 2 2 3 3 2 4" xfId="40932"/>
    <cellStyle name="20% - Accent6 2 2 2 3 3 3" xfId="19406"/>
    <cellStyle name="20% - Accent6 2 2 2 3 3 3 2" xfId="31022"/>
    <cellStyle name="20% - Accent6 2 2 2 3 3 3 3" xfId="46878"/>
    <cellStyle name="20% - Accent6 2 2 2 3 3 4" xfId="25214"/>
    <cellStyle name="20% - Accent6 2 2 2 3 3 5" xfId="38403"/>
    <cellStyle name="20% - Accent6 2 2 2 3 4" xfId="16885"/>
    <cellStyle name="20% - Accent6 2 2 2 3 4 2" xfId="22693"/>
    <cellStyle name="20% - Accent6 2 2 2 3 4 2 2" xfId="34309"/>
    <cellStyle name="20% - Accent6 2 2 2 3 4 2 3" xfId="50165"/>
    <cellStyle name="20% - Accent6 2 2 2 3 4 3" xfId="28501"/>
    <cellStyle name="20% - Accent6 2 2 2 3 4 4" xfId="44357"/>
    <cellStyle name="20% - Accent6 2 2 2 3 5" xfId="9548"/>
    <cellStyle name="20% - Accent6 2 2 2 3 5 2" xfId="20574"/>
    <cellStyle name="20% - Accent6 2 2 2 3 5 2 2" xfId="32190"/>
    <cellStyle name="20% - Accent6 2 2 2 3 5 2 3" xfId="48046"/>
    <cellStyle name="20% - Accent6 2 2 2 3 5 3" xfId="26382"/>
    <cellStyle name="20% - Accent6 2 2 2 3 5 4" xfId="39850"/>
    <cellStyle name="20% - Accent6 2 2 2 3 6" xfId="18237"/>
    <cellStyle name="20% - Accent6 2 2 2 3 6 2" xfId="29853"/>
    <cellStyle name="20% - Accent6 2 2 2 3 6 3" xfId="45709"/>
    <cellStyle name="20% - Accent6 2 2 2 3 7" xfId="3680"/>
    <cellStyle name="20% - Accent6 2 2 2 3 8" xfId="24045"/>
    <cellStyle name="20% - Accent6 2 2 2 3 9" xfId="35898"/>
    <cellStyle name="20% - Accent6 2 2 2 4" xfId="1367"/>
    <cellStyle name="20% - Accent6 2 2 2 4 2" xfId="7965"/>
    <cellStyle name="20% - Accent6 2 2 2 4 2 2" xfId="10978"/>
    <cellStyle name="20% - Accent6 2 2 2 4 2 2 2" xfId="21706"/>
    <cellStyle name="20% - Accent6 2 2 2 4 2 2 2 2" xfId="33322"/>
    <cellStyle name="20% - Accent6 2 2 2 4 2 2 2 3" xfId="49178"/>
    <cellStyle name="20% - Accent6 2 2 2 4 2 2 3" xfId="27514"/>
    <cellStyle name="20% - Accent6 2 2 2 4 2 2 4" xfId="41120"/>
    <cellStyle name="20% - Accent6 2 2 2 4 2 3" xfId="19588"/>
    <cellStyle name="20% - Accent6 2 2 2 4 2 3 2" xfId="31204"/>
    <cellStyle name="20% - Accent6 2 2 2 4 2 3 3" xfId="47060"/>
    <cellStyle name="20% - Accent6 2 2 2 4 2 4" xfId="25396"/>
    <cellStyle name="20% - Accent6 2 2 2 4 2 5" xfId="38585"/>
    <cellStyle name="20% - Accent6 2 2 2 4 3" xfId="17067"/>
    <cellStyle name="20% - Accent6 2 2 2 4 3 2" xfId="22875"/>
    <cellStyle name="20% - Accent6 2 2 2 4 3 2 2" xfId="34491"/>
    <cellStyle name="20% - Accent6 2 2 2 4 3 2 3" xfId="50347"/>
    <cellStyle name="20% - Accent6 2 2 2 4 3 3" xfId="28683"/>
    <cellStyle name="20% - Accent6 2 2 2 4 3 4" xfId="44539"/>
    <cellStyle name="20% - Accent6 2 2 2 4 4" xfId="9730"/>
    <cellStyle name="20% - Accent6 2 2 2 4 4 2" xfId="20756"/>
    <cellStyle name="20% - Accent6 2 2 2 4 4 2 2" xfId="32372"/>
    <cellStyle name="20% - Accent6 2 2 2 4 4 2 3" xfId="48228"/>
    <cellStyle name="20% - Accent6 2 2 2 4 4 3" xfId="26564"/>
    <cellStyle name="20% - Accent6 2 2 2 4 4 4" xfId="40032"/>
    <cellStyle name="20% - Accent6 2 2 2 4 5" xfId="18419"/>
    <cellStyle name="20% - Accent6 2 2 2 4 5 2" xfId="30035"/>
    <cellStyle name="20% - Accent6 2 2 2 4 5 3" xfId="45891"/>
    <cellStyle name="20% - Accent6 2 2 2 4 6" xfId="3894"/>
    <cellStyle name="20% - Accent6 2 2 2 4 7" xfId="24227"/>
    <cellStyle name="20% - Accent6 2 2 2 4 8" xfId="36092"/>
    <cellStyle name="20% - Accent6 2 2 2 5" xfId="1582"/>
    <cellStyle name="20% - Accent6 2 2 2 5 2" xfId="8147"/>
    <cellStyle name="20% - Accent6 2 2 2 5 2 2" xfId="11173"/>
    <cellStyle name="20% - Accent6 2 2 2 5 2 2 2" xfId="21888"/>
    <cellStyle name="20% - Accent6 2 2 2 5 2 2 2 2" xfId="33504"/>
    <cellStyle name="20% - Accent6 2 2 2 5 2 2 2 3" xfId="49360"/>
    <cellStyle name="20% - Accent6 2 2 2 5 2 2 3" xfId="27696"/>
    <cellStyle name="20% - Accent6 2 2 2 5 2 2 4" xfId="41309"/>
    <cellStyle name="20% - Accent6 2 2 2 5 2 3" xfId="19770"/>
    <cellStyle name="20% - Accent6 2 2 2 5 2 3 2" xfId="31386"/>
    <cellStyle name="20% - Accent6 2 2 2 5 2 3 3" xfId="47242"/>
    <cellStyle name="20% - Accent6 2 2 2 5 2 4" xfId="25578"/>
    <cellStyle name="20% - Accent6 2 2 2 5 2 5" xfId="38767"/>
    <cellStyle name="20% - Accent6 2 2 2 5 3" xfId="17249"/>
    <cellStyle name="20% - Accent6 2 2 2 5 3 2" xfId="23057"/>
    <cellStyle name="20% - Accent6 2 2 2 5 3 2 2" xfId="34673"/>
    <cellStyle name="20% - Accent6 2 2 2 5 3 2 3" xfId="50529"/>
    <cellStyle name="20% - Accent6 2 2 2 5 3 3" xfId="28865"/>
    <cellStyle name="20% - Accent6 2 2 2 5 3 4" xfId="44721"/>
    <cellStyle name="20% - Accent6 2 2 2 5 4" xfId="9328"/>
    <cellStyle name="20% - Accent6 2 2 2 5 4 2" xfId="20354"/>
    <cellStyle name="20% - Accent6 2 2 2 5 4 2 2" xfId="31970"/>
    <cellStyle name="20% - Accent6 2 2 2 5 4 2 3" xfId="47826"/>
    <cellStyle name="20% - Accent6 2 2 2 5 4 3" xfId="26162"/>
    <cellStyle name="20% - Accent6 2 2 2 5 4 4" xfId="39630"/>
    <cellStyle name="20% - Accent6 2 2 2 5 5" xfId="18601"/>
    <cellStyle name="20% - Accent6 2 2 2 5 5 2" xfId="30217"/>
    <cellStyle name="20% - Accent6 2 2 2 5 5 3" xfId="46073"/>
    <cellStyle name="20% - Accent6 2 2 2 5 6" xfId="4109"/>
    <cellStyle name="20% - Accent6 2 2 2 5 7" xfId="24409"/>
    <cellStyle name="20% - Accent6 2 2 2 5 8" xfId="36292"/>
    <cellStyle name="20% - Accent6 2 2 2 6" xfId="856"/>
    <cellStyle name="20% - Accent6 2 2 2 6 2" xfId="7551"/>
    <cellStyle name="20% - Accent6 2 2 2 6 2 2" xfId="16665"/>
    <cellStyle name="20% - Accent6 2 2 2 6 2 2 2" xfId="22473"/>
    <cellStyle name="20% - Accent6 2 2 2 6 2 2 2 2" xfId="34089"/>
    <cellStyle name="20% - Accent6 2 2 2 6 2 2 2 3" xfId="49945"/>
    <cellStyle name="20% - Accent6 2 2 2 6 2 2 3" xfId="28281"/>
    <cellStyle name="20% - Accent6 2 2 2 6 2 2 4" xfId="44137"/>
    <cellStyle name="20% - Accent6 2 2 2 6 2 3" xfId="19186"/>
    <cellStyle name="20% - Accent6 2 2 2 6 2 3 2" xfId="30802"/>
    <cellStyle name="20% - Accent6 2 2 2 6 2 3 3" xfId="46658"/>
    <cellStyle name="20% - Accent6 2 2 2 6 2 4" xfId="24994"/>
    <cellStyle name="20% - Accent6 2 2 2 6 2 5" xfId="38177"/>
    <cellStyle name="20% - Accent6 2 2 2 6 3" xfId="10541"/>
    <cellStyle name="20% - Accent6 2 2 2 6 3 2" xfId="21304"/>
    <cellStyle name="20% - Accent6 2 2 2 6 3 2 2" xfId="32920"/>
    <cellStyle name="20% - Accent6 2 2 2 6 3 2 3" xfId="48776"/>
    <cellStyle name="20% - Accent6 2 2 2 6 3 3" xfId="27112"/>
    <cellStyle name="20% - Accent6 2 2 2 6 3 4" xfId="40701"/>
    <cellStyle name="20% - Accent6 2 2 2 6 4" xfId="18017"/>
    <cellStyle name="20% - Accent6 2 2 2 6 4 2" xfId="29633"/>
    <cellStyle name="20% - Accent6 2 2 2 6 4 3" xfId="45489"/>
    <cellStyle name="20% - Accent6 2 2 2 6 5" xfId="3392"/>
    <cellStyle name="20% - Accent6 2 2 2 6 6" xfId="23825"/>
    <cellStyle name="20% - Accent6 2 2 2 6 7" xfId="35645"/>
    <cellStyle name="20% - Accent6 2 2 2 7" xfId="3152"/>
    <cellStyle name="20% - Accent6 2 2 2 7 2" xfId="10381"/>
    <cellStyle name="20% - Accent6 2 2 2 7 2 2" xfId="21158"/>
    <cellStyle name="20% - Accent6 2 2 2 7 2 2 2" xfId="32774"/>
    <cellStyle name="20% - Accent6 2 2 2 7 2 2 3" xfId="48630"/>
    <cellStyle name="20% - Accent6 2 2 2 7 2 3" xfId="26966"/>
    <cellStyle name="20% - Accent6 2 2 2 7 2 4" xfId="40548"/>
    <cellStyle name="20% - Accent6 2 2 2 7 3" xfId="17871"/>
    <cellStyle name="20% - Accent6 2 2 2 7 3 2" xfId="29487"/>
    <cellStyle name="20% - Accent6 2 2 2 7 3 3" xfId="45343"/>
    <cellStyle name="20% - Accent6 2 2 2 7 4" xfId="23679"/>
    <cellStyle name="20% - Accent6 2 2 2 7 5" xfId="35459"/>
    <cellStyle name="20% - Accent6 2 2 2 8" xfId="7326"/>
    <cellStyle name="20% - Accent6 2 2 2 8 2" xfId="9996"/>
    <cellStyle name="20% - Accent6 2 2 2 8 2 2" xfId="20975"/>
    <cellStyle name="20% - Accent6 2 2 2 8 2 2 2" xfId="32591"/>
    <cellStyle name="20% - Accent6 2 2 2 8 2 2 3" xfId="48447"/>
    <cellStyle name="20% - Accent6 2 2 2 8 2 3" xfId="26783"/>
    <cellStyle name="20% - Accent6 2 2 2 8 2 4" xfId="40276"/>
    <cellStyle name="20% - Accent6 2 2 2 8 3" xfId="19040"/>
    <cellStyle name="20% - Accent6 2 2 2 8 3 2" xfId="30656"/>
    <cellStyle name="20% - Accent6 2 2 2 8 3 3" xfId="46512"/>
    <cellStyle name="20% - Accent6 2 2 2 8 4" xfId="24848"/>
    <cellStyle name="20% - Accent6 2 2 2 8 5" xfId="37998"/>
    <cellStyle name="20% - Accent6 2 2 2 9" xfId="16519"/>
    <cellStyle name="20% - Accent6 2 2 2 9 2" xfId="22327"/>
    <cellStyle name="20% - Accent6 2 2 2 9 2 2" xfId="33943"/>
    <cellStyle name="20% - Accent6 2 2 2 9 2 3" xfId="49799"/>
    <cellStyle name="20% - Accent6 2 2 2 9 3" xfId="28135"/>
    <cellStyle name="20% - Accent6 2 2 2 9 4" xfId="43991"/>
    <cellStyle name="20% - Accent6 2 2 3" xfId="660"/>
    <cellStyle name="20% - Accent6 2 2 3 10" xfId="17724"/>
    <cellStyle name="20% - Accent6 2 2 3 10 2" xfId="29340"/>
    <cellStyle name="20% - Accent6 2 2 3 10 3" xfId="45196"/>
    <cellStyle name="20% - Accent6 2 2 3 11" xfId="2744"/>
    <cellStyle name="20% - Accent6 2 2 3 12" xfId="23532"/>
    <cellStyle name="20% - Accent6 2 2 3 13" xfId="35191"/>
    <cellStyle name="20% - Accent6 2 2 3 2" xfId="1211"/>
    <cellStyle name="20% - Accent6 2 2 3 2 2" xfId="1919"/>
    <cellStyle name="20% - Accent6 2 2 3 2 2 2" xfId="8463"/>
    <cellStyle name="20% - Accent6 2 2 3 2 2 2 2" xfId="17505"/>
    <cellStyle name="20% - Accent6 2 2 3 2 2 2 2 2" xfId="23313"/>
    <cellStyle name="20% - Accent6 2 2 3 2 2 2 2 2 2" xfId="34929"/>
    <cellStyle name="20% - Accent6 2 2 3 2 2 2 2 2 3" xfId="50785"/>
    <cellStyle name="20% - Accent6 2 2 3 2 2 2 2 3" xfId="29121"/>
    <cellStyle name="20% - Accent6 2 2 3 2 2 2 2 4" xfId="44977"/>
    <cellStyle name="20% - Accent6 2 2 3 2 2 2 3" xfId="20026"/>
    <cellStyle name="20% - Accent6 2 2 3 2 2 2 3 2" xfId="31642"/>
    <cellStyle name="20% - Accent6 2 2 3 2 2 2 3 3" xfId="47498"/>
    <cellStyle name="20% - Accent6 2 2 3 2 2 2 4" xfId="25834"/>
    <cellStyle name="20% - Accent6 2 2 3 2 2 2 5" xfId="39053"/>
    <cellStyle name="20% - Accent6 2 2 3 2 2 3" xfId="11436"/>
    <cellStyle name="20% - Accent6 2 2 3 2 2 3 2" xfId="22144"/>
    <cellStyle name="20% - Accent6 2 2 3 2 2 3 2 2" xfId="33760"/>
    <cellStyle name="20% - Accent6 2 2 3 2 2 3 2 3" xfId="49616"/>
    <cellStyle name="20% - Accent6 2 2 3 2 2 3 3" xfId="27952"/>
    <cellStyle name="20% - Accent6 2 2 3 2 2 3 4" xfId="41568"/>
    <cellStyle name="20% - Accent6 2 2 3 2 2 4" xfId="18857"/>
    <cellStyle name="20% - Accent6 2 2 3 2 2 4 2" xfId="30473"/>
    <cellStyle name="20% - Accent6 2 2 3 2 2 4 3" xfId="46329"/>
    <cellStyle name="20% - Accent6 2 2 3 2 2 5" xfId="4446"/>
    <cellStyle name="20% - Accent6 2 2 3 2 2 6" xfId="24665"/>
    <cellStyle name="20% - Accent6 2 2 3 2 2 7" xfId="36584"/>
    <cellStyle name="20% - Accent6 2 2 3 2 3" xfId="7819"/>
    <cellStyle name="20% - Accent6 2 2 3 2 3 2" xfId="10830"/>
    <cellStyle name="20% - Accent6 2 2 3 2 3 2 2" xfId="21560"/>
    <cellStyle name="20% - Accent6 2 2 3 2 3 2 2 2" xfId="33176"/>
    <cellStyle name="20% - Accent6 2 2 3 2 3 2 2 3" xfId="49032"/>
    <cellStyle name="20% - Accent6 2 2 3 2 3 2 3" xfId="27368"/>
    <cellStyle name="20% - Accent6 2 2 3 2 3 2 4" xfId="40973"/>
    <cellStyle name="20% - Accent6 2 2 3 2 3 3" xfId="19442"/>
    <cellStyle name="20% - Accent6 2 2 3 2 3 3 2" xfId="31058"/>
    <cellStyle name="20% - Accent6 2 2 3 2 3 3 3" xfId="46914"/>
    <cellStyle name="20% - Accent6 2 2 3 2 3 4" xfId="25250"/>
    <cellStyle name="20% - Accent6 2 2 3 2 3 5" xfId="38439"/>
    <cellStyle name="20% - Accent6 2 2 3 2 4" xfId="16921"/>
    <cellStyle name="20% - Accent6 2 2 3 2 4 2" xfId="22729"/>
    <cellStyle name="20% - Accent6 2 2 3 2 4 2 2" xfId="34345"/>
    <cellStyle name="20% - Accent6 2 2 3 2 4 2 3" xfId="50201"/>
    <cellStyle name="20% - Accent6 2 2 3 2 4 3" xfId="28537"/>
    <cellStyle name="20% - Accent6 2 2 3 2 4 4" xfId="44393"/>
    <cellStyle name="20% - Accent6 2 2 3 2 5" xfId="9584"/>
    <cellStyle name="20% - Accent6 2 2 3 2 5 2" xfId="20610"/>
    <cellStyle name="20% - Accent6 2 2 3 2 5 2 2" xfId="32226"/>
    <cellStyle name="20% - Accent6 2 2 3 2 5 2 3" xfId="48082"/>
    <cellStyle name="20% - Accent6 2 2 3 2 5 3" xfId="26418"/>
    <cellStyle name="20% - Accent6 2 2 3 2 5 4" xfId="39886"/>
    <cellStyle name="20% - Accent6 2 2 3 2 6" xfId="18273"/>
    <cellStyle name="20% - Accent6 2 2 3 2 6 2" xfId="29889"/>
    <cellStyle name="20% - Accent6 2 2 3 2 6 3" xfId="45745"/>
    <cellStyle name="20% - Accent6 2 2 3 2 7" xfId="3738"/>
    <cellStyle name="20% - Accent6 2 2 3 2 8" xfId="24081"/>
    <cellStyle name="20% - Accent6 2 2 3 2 9" xfId="35946"/>
    <cellStyle name="20% - Accent6 2 2 3 3" xfId="1403"/>
    <cellStyle name="20% - Accent6 2 2 3 3 2" xfId="8001"/>
    <cellStyle name="20% - Accent6 2 2 3 3 2 2" xfId="11014"/>
    <cellStyle name="20% - Accent6 2 2 3 3 2 2 2" xfId="21742"/>
    <cellStyle name="20% - Accent6 2 2 3 3 2 2 2 2" xfId="33358"/>
    <cellStyle name="20% - Accent6 2 2 3 3 2 2 2 3" xfId="49214"/>
    <cellStyle name="20% - Accent6 2 2 3 3 2 2 3" xfId="27550"/>
    <cellStyle name="20% - Accent6 2 2 3 3 2 2 4" xfId="41156"/>
    <cellStyle name="20% - Accent6 2 2 3 3 2 3" xfId="19624"/>
    <cellStyle name="20% - Accent6 2 2 3 3 2 3 2" xfId="31240"/>
    <cellStyle name="20% - Accent6 2 2 3 3 2 3 3" xfId="47096"/>
    <cellStyle name="20% - Accent6 2 2 3 3 2 4" xfId="25432"/>
    <cellStyle name="20% - Accent6 2 2 3 3 2 5" xfId="38621"/>
    <cellStyle name="20% - Accent6 2 2 3 3 3" xfId="17103"/>
    <cellStyle name="20% - Accent6 2 2 3 3 3 2" xfId="22911"/>
    <cellStyle name="20% - Accent6 2 2 3 3 3 2 2" xfId="34527"/>
    <cellStyle name="20% - Accent6 2 2 3 3 3 2 3" xfId="50383"/>
    <cellStyle name="20% - Accent6 2 2 3 3 3 3" xfId="28719"/>
    <cellStyle name="20% - Accent6 2 2 3 3 3 4" xfId="44575"/>
    <cellStyle name="20% - Accent6 2 2 3 3 4" xfId="9766"/>
    <cellStyle name="20% - Accent6 2 2 3 3 4 2" xfId="20792"/>
    <cellStyle name="20% - Accent6 2 2 3 3 4 2 2" xfId="32408"/>
    <cellStyle name="20% - Accent6 2 2 3 3 4 2 3" xfId="48264"/>
    <cellStyle name="20% - Accent6 2 2 3 3 4 3" xfId="26600"/>
    <cellStyle name="20% - Accent6 2 2 3 3 4 4" xfId="40068"/>
    <cellStyle name="20% - Accent6 2 2 3 3 5" xfId="18455"/>
    <cellStyle name="20% - Accent6 2 2 3 3 5 2" xfId="30071"/>
    <cellStyle name="20% - Accent6 2 2 3 3 5 3" xfId="45927"/>
    <cellStyle name="20% - Accent6 2 2 3 3 6" xfId="3930"/>
    <cellStyle name="20% - Accent6 2 2 3 3 7" xfId="24263"/>
    <cellStyle name="20% - Accent6 2 2 3 3 8" xfId="36128"/>
    <cellStyle name="20% - Accent6 2 2 3 4" xfId="1712"/>
    <cellStyle name="20% - Accent6 2 2 3 4 2" xfId="8261"/>
    <cellStyle name="20% - Accent6 2 2 3 4 2 2" xfId="11288"/>
    <cellStyle name="20% - Accent6 2 2 3 4 2 2 2" xfId="21998"/>
    <cellStyle name="20% - Accent6 2 2 3 4 2 2 2 2" xfId="33614"/>
    <cellStyle name="20% - Accent6 2 2 3 4 2 2 2 3" xfId="49470"/>
    <cellStyle name="20% - Accent6 2 2 3 4 2 2 3" xfId="27806"/>
    <cellStyle name="20% - Accent6 2 2 3 4 2 2 4" xfId="41421"/>
    <cellStyle name="20% - Accent6 2 2 3 4 2 3" xfId="19880"/>
    <cellStyle name="20% - Accent6 2 2 3 4 2 3 2" xfId="31496"/>
    <cellStyle name="20% - Accent6 2 2 3 4 2 3 3" xfId="47352"/>
    <cellStyle name="20% - Accent6 2 2 3 4 2 4" xfId="25688"/>
    <cellStyle name="20% - Accent6 2 2 3 4 2 5" xfId="38880"/>
    <cellStyle name="20% - Accent6 2 2 3 4 3" xfId="17359"/>
    <cellStyle name="20% - Accent6 2 2 3 4 3 2" xfId="23167"/>
    <cellStyle name="20% - Accent6 2 2 3 4 3 2 2" xfId="34783"/>
    <cellStyle name="20% - Accent6 2 2 3 4 3 2 3" xfId="50639"/>
    <cellStyle name="20% - Accent6 2 2 3 4 3 3" xfId="28975"/>
    <cellStyle name="20% - Accent6 2 2 3 4 3 4" xfId="44831"/>
    <cellStyle name="20% - Accent6 2 2 3 4 4" xfId="9438"/>
    <cellStyle name="20% - Accent6 2 2 3 4 4 2" xfId="20464"/>
    <cellStyle name="20% - Accent6 2 2 3 4 4 2 2" xfId="32080"/>
    <cellStyle name="20% - Accent6 2 2 3 4 4 2 3" xfId="47936"/>
    <cellStyle name="20% - Accent6 2 2 3 4 4 3" xfId="26272"/>
    <cellStyle name="20% - Accent6 2 2 3 4 4 4" xfId="39740"/>
    <cellStyle name="20% - Accent6 2 2 3 4 5" xfId="18711"/>
    <cellStyle name="20% - Accent6 2 2 3 4 5 2" xfId="30327"/>
    <cellStyle name="20% - Accent6 2 2 3 4 5 3" xfId="46183"/>
    <cellStyle name="20% - Accent6 2 2 3 4 6" xfId="4239"/>
    <cellStyle name="20% - Accent6 2 2 3 4 7" xfId="24519"/>
    <cellStyle name="20% - Accent6 2 2 3 4 8" xfId="36411"/>
    <cellStyle name="20% - Accent6 2 2 3 5" xfId="972"/>
    <cellStyle name="20% - Accent6 2 2 3 5 2" xfId="7667"/>
    <cellStyle name="20% - Accent6 2 2 3 5 2 2" xfId="16775"/>
    <cellStyle name="20% - Accent6 2 2 3 5 2 2 2" xfId="22583"/>
    <cellStyle name="20% - Accent6 2 2 3 5 2 2 2 2" xfId="34199"/>
    <cellStyle name="20% - Accent6 2 2 3 5 2 2 2 3" xfId="50055"/>
    <cellStyle name="20% - Accent6 2 2 3 5 2 2 3" xfId="28391"/>
    <cellStyle name="20% - Accent6 2 2 3 5 2 2 4" xfId="44247"/>
    <cellStyle name="20% - Accent6 2 2 3 5 2 3" xfId="19296"/>
    <cellStyle name="20% - Accent6 2 2 3 5 2 3 2" xfId="30912"/>
    <cellStyle name="20% - Accent6 2 2 3 5 2 3 3" xfId="46768"/>
    <cellStyle name="20% - Accent6 2 2 3 5 2 4" xfId="25104"/>
    <cellStyle name="20% - Accent6 2 2 3 5 2 5" xfId="38291"/>
    <cellStyle name="20% - Accent6 2 2 3 5 3" xfId="10651"/>
    <cellStyle name="20% - Accent6 2 2 3 5 3 2" xfId="21414"/>
    <cellStyle name="20% - Accent6 2 2 3 5 3 2 2" xfId="33030"/>
    <cellStyle name="20% - Accent6 2 2 3 5 3 2 3" xfId="48886"/>
    <cellStyle name="20% - Accent6 2 2 3 5 3 3" xfId="27222"/>
    <cellStyle name="20% - Accent6 2 2 3 5 3 4" xfId="40811"/>
    <cellStyle name="20% - Accent6 2 2 3 5 4" xfId="18127"/>
    <cellStyle name="20% - Accent6 2 2 3 5 4 2" xfId="29743"/>
    <cellStyle name="20% - Accent6 2 2 3 5 4 3" xfId="45599"/>
    <cellStyle name="20% - Accent6 2 2 3 5 5" xfId="3508"/>
    <cellStyle name="20% - Accent6 2 2 3 5 6" xfId="23935"/>
    <cellStyle name="20% - Accent6 2 2 3 5 7" xfId="35759"/>
    <cellStyle name="20% - Accent6 2 2 3 6" xfId="3200"/>
    <cellStyle name="20% - Accent6 2 2 3 6 2" xfId="10428"/>
    <cellStyle name="20% - Accent6 2 2 3 6 2 2" xfId="21194"/>
    <cellStyle name="20% - Accent6 2 2 3 6 2 2 2" xfId="32810"/>
    <cellStyle name="20% - Accent6 2 2 3 6 2 2 3" xfId="48666"/>
    <cellStyle name="20% - Accent6 2 2 3 6 2 3" xfId="27002"/>
    <cellStyle name="20% - Accent6 2 2 3 6 2 4" xfId="40591"/>
    <cellStyle name="20% - Accent6 2 2 3 6 3" xfId="17907"/>
    <cellStyle name="20% - Accent6 2 2 3 6 3 2" xfId="29523"/>
    <cellStyle name="20% - Accent6 2 2 3 6 3 3" xfId="45379"/>
    <cellStyle name="20% - Accent6 2 2 3 6 4" xfId="23715"/>
    <cellStyle name="20% - Accent6 2 2 3 6 5" xfId="35502"/>
    <cellStyle name="20% - Accent6 2 2 3 7" xfId="7362"/>
    <cellStyle name="20% - Accent6 2 2 3 7 2" xfId="10037"/>
    <cellStyle name="20% - Accent6 2 2 3 7 2 2" xfId="21011"/>
    <cellStyle name="20% - Accent6 2 2 3 7 2 2 2" xfId="32627"/>
    <cellStyle name="20% - Accent6 2 2 3 7 2 2 3" xfId="48483"/>
    <cellStyle name="20% - Accent6 2 2 3 7 2 3" xfId="26819"/>
    <cellStyle name="20% - Accent6 2 2 3 7 2 4" xfId="40314"/>
    <cellStyle name="20% - Accent6 2 2 3 7 3" xfId="19076"/>
    <cellStyle name="20% - Accent6 2 2 3 7 3 2" xfId="30692"/>
    <cellStyle name="20% - Accent6 2 2 3 7 3 3" xfId="46548"/>
    <cellStyle name="20% - Accent6 2 2 3 7 4" xfId="24884"/>
    <cellStyle name="20% - Accent6 2 2 3 7 5" xfId="38034"/>
    <cellStyle name="20% - Accent6 2 2 3 8" xfId="16555"/>
    <cellStyle name="20% - Accent6 2 2 3 8 2" xfId="22363"/>
    <cellStyle name="20% - Accent6 2 2 3 8 2 2" xfId="33979"/>
    <cellStyle name="20% - Accent6 2 2 3 8 2 3" xfId="49835"/>
    <cellStyle name="20% - Accent6 2 2 3 8 3" xfId="28171"/>
    <cellStyle name="20% - Accent6 2 2 3 8 4" xfId="44027"/>
    <cellStyle name="20% - Accent6 2 2 3 9" xfId="9182"/>
    <cellStyle name="20% - Accent6 2 2 3 9 2" xfId="20208"/>
    <cellStyle name="20% - Accent6 2 2 3 9 2 2" xfId="31824"/>
    <cellStyle name="20% - Accent6 2 2 3 9 2 3" xfId="47680"/>
    <cellStyle name="20% - Accent6 2 2 3 9 3" xfId="26016"/>
    <cellStyle name="20% - Accent6 2 2 3 9 4" xfId="39484"/>
    <cellStyle name="20% - Accent6 2 2 4" xfId="701"/>
    <cellStyle name="20% - Accent6 2 2 4 10" xfId="17760"/>
    <cellStyle name="20% - Accent6 2 2 4 10 2" xfId="29376"/>
    <cellStyle name="20% - Accent6 2 2 4 10 3" xfId="45232"/>
    <cellStyle name="20% - Accent6 2 2 4 11" xfId="2785"/>
    <cellStyle name="20% - Accent6 2 2 4 12" xfId="23568"/>
    <cellStyle name="20% - Accent6 2 2 4 13" xfId="35227"/>
    <cellStyle name="20% - Accent6 2 2 4 2" xfId="1252"/>
    <cellStyle name="20% - Accent6 2 2 4 2 2" xfId="1955"/>
    <cellStyle name="20% - Accent6 2 2 4 2 2 2" xfId="8499"/>
    <cellStyle name="20% - Accent6 2 2 4 2 2 2 2" xfId="17541"/>
    <cellStyle name="20% - Accent6 2 2 4 2 2 2 2 2" xfId="23349"/>
    <cellStyle name="20% - Accent6 2 2 4 2 2 2 2 2 2" xfId="34965"/>
    <cellStyle name="20% - Accent6 2 2 4 2 2 2 2 2 3" xfId="50821"/>
    <cellStyle name="20% - Accent6 2 2 4 2 2 2 2 3" xfId="29157"/>
    <cellStyle name="20% - Accent6 2 2 4 2 2 2 2 4" xfId="45013"/>
    <cellStyle name="20% - Accent6 2 2 4 2 2 2 3" xfId="20062"/>
    <cellStyle name="20% - Accent6 2 2 4 2 2 2 3 2" xfId="31678"/>
    <cellStyle name="20% - Accent6 2 2 4 2 2 2 3 3" xfId="47534"/>
    <cellStyle name="20% - Accent6 2 2 4 2 2 2 4" xfId="25870"/>
    <cellStyle name="20% - Accent6 2 2 4 2 2 2 5" xfId="39089"/>
    <cellStyle name="20% - Accent6 2 2 4 2 2 3" xfId="11472"/>
    <cellStyle name="20% - Accent6 2 2 4 2 2 3 2" xfId="22180"/>
    <cellStyle name="20% - Accent6 2 2 4 2 2 3 2 2" xfId="33796"/>
    <cellStyle name="20% - Accent6 2 2 4 2 2 3 2 3" xfId="49652"/>
    <cellStyle name="20% - Accent6 2 2 4 2 2 3 3" xfId="27988"/>
    <cellStyle name="20% - Accent6 2 2 4 2 2 3 4" xfId="41604"/>
    <cellStyle name="20% - Accent6 2 2 4 2 2 4" xfId="18893"/>
    <cellStyle name="20% - Accent6 2 2 4 2 2 4 2" xfId="30509"/>
    <cellStyle name="20% - Accent6 2 2 4 2 2 4 3" xfId="46365"/>
    <cellStyle name="20% - Accent6 2 2 4 2 2 5" xfId="4482"/>
    <cellStyle name="20% - Accent6 2 2 4 2 2 6" xfId="24701"/>
    <cellStyle name="20% - Accent6 2 2 4 2 2 7" xfId="36620"/>
    <cellStyle name="20% - Accent6 2 2 4 2 3" xfId="7855"/>
    <cellStyle name="20% - Accent6 2 2 4 2 3 2" xfId="10867"/>
    <cellStyle name="20% - Accent6 2 2 4 2 3 2 2" xfId="21596"/>
    <cellStyle name="20% - Accent6 2 2 4 2 3 2 2 2" xfId="33212"/>
    <cellStyle name="20% - Accent6 2 2 4 2 3 2 2 3" xfId="49068"/>
    <cellStyle name="20% - Accent6 2 2 4 2 3 2 3" xfId="27404"/>
    <cellStyle name="20% - Accent6 2 2 4 2 3 2 4" xfId="41009"/>
    <cellStyle name="20% - Accent6 2 2 4 2 3 3" xfId="19478"/>
    <cellStyle name="20% - Accent6 2 2 4 2 3 3 2" xfId="31094"/>
    <cellStyle name="20% - Accent6 2 2 4 2 3 3 3" xfId="46950"/>
    <cellStyle name="20% - Accent6 2 2 4 2 3 4" xfId="25286"/>
    <cellStyle name="20% - Accent6 2 2 4 2 3 5" xfId="38475"/>
    <cellStyle name="20% - Accent6 2 2 4 2 4" xfId="16957"/>
    <cellStyle name="20% - Accent6 2 2 4 2 4 2" xfId="22765"/>
    <cellStyle name="20% - Accent6 2 2 4 2 4 2 2" xfId="34381"/>
    <cellStyle name="20% - Accent6 2 2 4 2 4 2 3" xfId="50237"/>
    <cellStyle name="20% - Accent6 2 2 4 2 4 3" xfId="28573"/>
    <cellStyle name="20% - Accent6 2 2 4 2 4 4" xfId="44429"/>
    <cellStyle name="20% - Accent6 2 2 4 2 5" xfId="9620"/>
    <cellStyle name="20% - Accent6 2 2 4 2 5 2" xfId="20646"/>
    <cellStyle name="20% - Accent6 2 2 4 2 5 2 2" xfId="32262"/>
    <cellStyle name="20% - Accent6 2 2 4 2 5 2 3" xfId="48118"/>
    <cellStyle name="20% - Accent6 2 2 4 2 5 3" xfId="26454"/>
    <cellStyle name="20% - Accent6 2 2 4 2 5 4" xfId="39922"/>
    <cellStyle name="20% - Accent6 2 2 4 2 6" xfId="18309"/>
    <cellStyle name="20% - Accent6 2 2 4 2 6 2" xfId="29925"/>
    <cellStyle name="20% - Accent6 2 2 4 2 6 3" xfId="45781"/>
    <cellStyle name="20% - Accent6 2 2 4 2 7" xfId="3779"/>
    <cellStyle name="20% - Accent6 2 2 4 2 8" xfId="24117"/>
    <cellStyle name="20% - Accent6 2 2 4 2 9" xfId="35982"/>
    <cellStyle name="20% - Accent6 2 2 4 3" xfId="1439"/>
    <cellStyle name="20% - Accent6 2 2 4 3 2" xfId="8037"/>
    <cellStyle name="20% - Accent6 2 2 4 3 2 2" xfId="11050"/>
    <cellStyle name="20% - Accent6 2 2 4 3 2 2 2" xfId="21778"/>
    <cellStyle name="20% - Accent6 2 2 4 3 2 2 2 2" xfId="33394"/>
    <cellStyle name="20% - Accent6 2 2 4 3 2 2 2 3" xfId="49250"/>
    <cellStyle name="20% - Accent6 2 2 4 3 2 2 3" xfId="27586"/>
    <cellStyle name="20% - Accent6 2 2 4 3 2 2 4" xfId="41192"/>
    <cellStyle name="20% - Accent6 2 2 4 3 2 3" xfId="19660"/>
    <cellStyle name="20% - Accent6 2 2 4 3 2 3 2" xfId="31276"/>
    <cellStyle name="20% - Accent6 2 2 4 3 2 3 3" xfId="47132"/>
    <cellStyle name="20% - Accent6 2 2 4 3 2 4" xfId="25468"/>
    <cellStyle name="20% - Accent6 2 2 4 3 2 5" xfId="38657"/>
    <cellStyle name="20% - Accent6 2 2 4 3 3" xfId="17139"/>
    <cellStyle name="20% - Accent6 2 2 4 3 3 2" xfId="22947"/>
    <cellStyle name="20% - Accent6 2 2 4 3 3 2 2" xfId="34563"/>
    <cellStyle name="20% - Accent6 2 2 4 3 3 2 3" xfId="50419"/>
    <cellStyle name="20% - Accent6 2 2 4 3 3 3" xfId="28755"/>
    <cellStyle name="20% - Accent6 2 2 4 3 3 4" xfId="44611"/>
    <cellStyle name="20% - Accent6 2 2 4 3 4" xfId="9802"/>
    <cellStyle name="20% - Accent6 2 2 4 3 4 2" xfId="20828"/>
    <cellStyle name="20% - Accent6 2 2 4 3 4 2 2" xfId="32444"/>
    <cellStyle name="20% - Accent6 2 2 4 3 4 2 3" xfId="48300"/>
    <cellStyle name="20% - Accent6 2 2 4 3 4 3" xfId="26636"/>
    <cellStyle name="20% - Accent6 2 2 4 3 4 4" xfId="40104"/>
    <cellStyle name="20% - Accent6 2 2 4 3 5" xfId="18491"/>
    <cellStyle name="20% - Accent6 2 2 4 3 5 2" xfId="30107"/>
    <cellStyle name="20% - Accent6 2 2 4 3 5 3" xfId="45963"/>
    <cellStyle name="20% - Accent6 2 2 4 3 6" xfId="3966"/>
    <cellStyle name="20% - Accent6 2 2 4 3 7" xfId="24299"/>
    <cellStyle name="20% - Accent6 2 2 4 3 8" xfId="36164"/>
    <cellStyle name="20% - Accent6 2 2 4 4" xfId="1753"/>
    <cellStyle name="20% - Accent6 2 2 4 4 2" xfId="8297"/>
    <cellStyle name="20% - Accent6 2 2 4 4 2 2" xfId="11326"/>
    <cellStyle name="20% - Accent6 2 2 4 4 2 2 2" xfId="22034"/>
    <cellStyle name="20% - Accent6 2 2 4 4 2 2 2 2" xfId="33650"/>
    <cellStyle name="20% - Accent6 2 2 4 4 2 2 2 3" xfId="49506"/>
    <cellStyle name="20% - Accent6 2 2 4 4 2 2 3" xfId="27842"/>
    <cellStyle name="20% - Accent6 2 2 4 4 2 2 4" xfId="41458"/>
    <cellStyle name="20% - Accent6 2 2 4 4 2 3" xfId="19916"/>
    <cellStyle name="20% - Accent6 2 2 4 4 2 3 2" xfId="31532"/>
    <cellStyle name="20% - Accent6 2 2 4 4 2 3 3" xfId="47388"/>
    <cellStyle name="20% - Accent6 2 2 4 4 2 4" xfId="25724"/>
    <cellStyle name="20% - Accent6 2 2 4 4 2 5" xfId="38916"/>
    <cellStyle name="20% - Accent6 2 2 4 4 3" xfId="17395"/>
    <cellStyle name="20% - Accent6 2 2 4 4 3 2" xfId="23203"/>
    <cellStyle name="20% - Accent6 2 2 4 4 3 2 2" xfId="34819"/>
    <cellStyle name="20% - Accent6 2 2 4 4 3 2 3" xfId="50675"/>
    <cellStyle name="20% - Accent6 2 2 4 4 3 3" xfId="29011"/>
    <cellStyle name="20% - Accent6 2 2 4 4 3 4" xfId="44867"/>
    <cellStyle name="20% - Accent6 2 2 4 4 4" xfId="9474"/>
    <cellStyle name="20% - Accent6 2 2 4 4 4 2" xfId="20500"/>
    <cellStyle name="20% - Accent6 2 2 4 4 4 2 2" xfId="32116"/>
    <cellStyle name="20% - Accent6 2 2 4 4 4 2 3" xfId="47972"/>
    <cellStyle name="20% - Accent6 2 2 4 4 4 3" xfId="26308"/>
    <cellStyle name="20% - Accent6 2 2 4 4 4 4" xfId="39776"/>
    <cellStyle name="20% - Accent6 2 2 4 4 5" xfId="18747"/>
    <cellStyle name="20% - Accent6 2 2 4 4 5 2" xfId="30363"/>
    <cellStyle name="20% - Accent6 2 2 4 4 5 3" xfId="46219"/>
    <cellStyle name="20% - Accent6 2 2 4 4 6" xfId="4280"/>
    <cellStyle name="20% - Accent6 2 2 4 4 7" xfId="24555"/>
    <cellStyle name="20% - Accent6 2 2 4 4 8" xfId="36447"/>
    <cellStyle name="20% - Accent6 2 2 4 5" xfId="1010"/>
    <cellStyle name="20% - Accent6 2 2 4 5 2" xfId="7705"/>
    <cellStyle name="20% - Accent6 2 2 4 5 2 2" xfId="16811"/>
    <cellStyle name="20% - Accent6 2 2 4 5 2 2 2" xfId="22619"/>
    <cellStyle name="20% - Accent6 2 2 4 5 2 2 2 2" xfId="34235"/>
    <cellStyle name="20% - Accent6 2 2 4 5 2 2 2 3" xfId="50091"/>
    <cellStyle name="20% - Accent6 2 2 4 5 2 2 3" xfId="28427"/>
    <cellStyle name="20% - Accent6 2 2 4 5 2 2 4" xfId="44283"/>
    <cellStyle name="20% - Accent6 2 2 4 5 2 3" xfId="19332"/>
    <cellStyle name="20% - Accent6 2 2 4 5 2 3 2" xfId="30948"/>
    <cellStyle name="20% - Accent6 2 2 4 5 2 3 3" xfId="46804"/>
    <cellStyle name="20% - Accent6 2 2 4 5 2 4" xfId="25140"/>
    <cellStyle name="20% - Accent6 2 2 4 5 2 5" xfId="38327"/>
    <cellStyle name="20% - Accent6 2 2 4 5 3" xfId="10687"/>
    <cellStyle name="20% - Accent6 2 2 4 5 3 2" xfId="21450"/>
    <cellStyle name="20% - Accent6 2 2 4 5 3 2 2" xfId="33066"/>
    <cellStyle name="20% - Accent6 2 2 4 5 3 2 3" xfId="48922"/>
    <cellStyle name="20% - Accent6 2 2 4 5 3 3" xfId="27258"/>
    <cellStyle name="20% - Accent6 2 2 4 5 3 4" xfId="40847"/>
    <cellStyle name="20% - Accent6 2 2 4 5 4" xfId="18163"/>
    <cellStyle name="20% - Accent6 2 2 4 5 4 2" xfId="29779"/>
    <cellStyle name="20% - Accent6 2 2 4 5 4 3" xfId="45635"/>
    <cellStyle name="20% - Accent6 2 2 4 5 5" xfId="3546"/>
    <cellStyle name="20% - Accent6 2 2 4 5 6" xfId="23971"/>
    <cellStyle name="20% - Accent6 2 2 4 5 7" xfId="35795"/>
    <cellStyle name="20% - Accent6 2 2 4 6" xfId="3239"/>
    <cellStyle name="20% - Accent6 2 2 4 6 2" xfId="10467"/>
    <cellStyle name="20% - Accent6 2 2 4 6 2 2" xfId="21230"/>
    <cellStyle name="20% - Accent6 2 2 4 6 2 2 2" xfId="32846"/>
    <cellStyle name="20% - Accent6 2 2 4 6 2 2 3" xfId="48702"/>
    <cellStyle name="20% - Accent6 2 2 4 6 2 3" xfId="27038"/>
    <cellStyle name="20% - Accent6 2 2 4 6 2 4" xfId="40627"/>
    <cellStyle name="20% - Accent6 2 2 4 6 3" xfId="17943"/>
    <cellStyle name="20% - Accent6 2 2 4 6 3 2" xfId="29559"/>
    <cellStyle name="20% - Accent6 2 2 4 6 3 3" xfId="45415"/>
    <cellStyle name="20% - Accent6 2 2 4 6 4" xfId="23751"/>
    <cellStyle name="20% - Accent6 2 2 4 6 5" xfId="35538"/>
    <cellStyle name="20% - Accent6 2 2 4 7" xfId="7398"/>
    <cellStyle name="20% - Accent6 2 2 4 7 2" xfId="10074"/>
    <cellStyle name="20% - Accent6 2 2 4 7 2 2" xfId="21047"/>
    <cellStyle name="20% - Accent6 2 2 4 7 2 2 2" xfId="32663"/>
    <cellStyle name="20% - Accent6 2 2 4 7 2 2 3" xfId="48519"/>
    <cellStyle name="20% - Accent6 2 2 4 7 2 3" xfId="26855"/>
    <cellStyle name="20% - Accent6 2 2 4 7 2 4" xfId="40350"/>
    <cellStyle name="20% - Accent6 2 2 4 7 3" xfId="19112"/>
    <cellStyle name="20% - Accent6 2 2 4 7 3 2" xfId="30728"/>
    <cellStyle name="20% - Accent6 2 2 4 7 3 3" xfId="46584"/>
    <cellStyle name="20% - Accent6 2 2 4 7 4" xfId="24920"/>
    <cellStyle name="20% - Accent6 2 2 4 7 5" xfId="38070"/>
    <cellStyle name="20% - Accent6 2 2 4 8" xfId="16591"/>
    <cellStyle name="20% - Accent6 2 2 4 8 2" xfId="22399"/>
    <cellStyle name="20% - Accent6 2 2 4 8 2 2" xfId="34015"/>
    <cellStyle name="20% - Accent6 2 2 4 8 2 3" xfId="49871"/>
    <cellStyle name="20% - Accent6 2 2 4 8 3" xfId="28207"/>
    <cellStyle name="20% - Accent6 2 2 4 8 4" xfId="44063"/>
    <cellStyle name="20% - Accent6 2 2 4 9" xfId="9218"/>
    <cellStyle name="20% - Accent6 2 2 4 9 2" xfId="20244"/>
    <cellStyle name="20% - Accent6 2 2 4 9 2 2" xfId="31860"/>
    <cellStyle name="20% - Accent6 2 2 4 9 2 3" xfId="47716"/>
    <cellStyle name="20% - Accent6 2 2 4 9 3" xfId="26052"/>
    <cellStyle name="20% - Accent6 2 2 4 9 4" xfId="39520"/>
    <cellStyle name="20% - Accent6 2 2 5" xfId="536"/>
    <cellStyle name="20% - Accent6 2 2 5 10" xfId="17651"/>
    <cellStyle name="20% - Accent6 2 2 5 10 2" xfId="29267"/>
    <cellStyle name="20% - Accent6 2 2 5 10 3" xfId="45123"/>
    <cellStyle name="20% - Accent6 2 2 5 11" xfId="2649"/>
    <cellStyle name="20% - Accent6 2 2 5 12" xfId="23459"/>
    <cellStyle name="20% - Accent6 2 2 5 13" xfId="35106"/>
    <cellStyle name="20% - Accent6 2 2 5 2" xfId="1293"/>
    <cellStyle name="20% - Accent6 2 2 5 2 2" xfId="1991"/>
    <cellStyle name="20% - Accent6 2 2 5 2 2 2" xfId="8535"/>
    <cellStyle name="20% - Accent6 2 2 5 2 2 2 2" xfId="17577"/>
    <cellStyle name="20% - Accent6 2 2 5 2 2 2 2 2" xfId="23385"/>
    <cellStyle name="20% - Accent6 2 2 5 2 2 2 2 2 2" xfId="35001"/>
    <cellStyle name="20% - Accent6 2 2 5 2 2 2 2 2 3" xfId="50857"/>
    <cellStyle name="20% - Accent6 2 2 5 2 2 2 2 3" xfId="29193"/>
    <cellStyle name="20% - Accent6 2 2 5 2 2 2 2 4" xfId="45049"/>
    <cellStyle name="20% - Accent6 2 2 5 2 2 2 3" xfId="20098"/>
    <cellStyle name="20% - Accent6 2 2 5 2 2 2 3 2" xfId="31714"/>
    <cellStyle name="20% - Accent6 2 2 5 2 2 2 3 3" xfId="47570"/>
    <cellStyle name="20% - Accent6 2 2 5 2 2 2 4" xfId="25906"/>
    <cellStyle name="20% - Accent6 2 2 5 2 2 2 5" xfId="39125"/>
    <cellStyle name="20% - Accent6 2 2 5 2 2 3" xfId="11508"/>
    <cellStyle name="20% - Accent6 2 2 5 2 2 3 2" xfId="22216"/>
    <cellStyle name="20% - Accent6 2 2 5 2 2 3 2 2" xfId="33832"/>
    <cellStyle name="20% - Accent6 2 2 5 2 2 3 2 3" xfId="49688"/>
    <cellStyle name="20% - Accent6 2 2 5 2 2 3 3" xfId="28024"/>
    <cellStyle name="20% - Accent6 2 2 5 2 2 3 4" xfId="41640"/>
    <cellStyle name="20% - Accent6 2 2 5 2 2 4" xfId="18929"/>
    <cellStyle name="20% - Accent6 2 2 5 2 2 4 2" xfId="30545"/>
    <cellStyle name="20% - Accent6 2 2 5 2 2 4 3" xfId="46401"/>
    <cellStyle name="20% - Accent6 2 2 5 2 2 5" xfId="4518"/>
    <cellStyle name="20% - Accent6 2 2 5 2 2 6" xfId="24737"/>
    <cellStyle name="20% - Accent6 2 2 5 2 2 7" xfId="36656"/>
    <cellStyle name="20% - Accent6 2 2 5 2 3" xfId="7891"/>
    <cellStyle name="20% - Accent6 2 2 5 2 3 2" xfId="10904"/>
    <cellStyle name="20% - Accent6 2 2 5 2 3 2 2" xfId="21632"/>
    <cellStyle name="20% - Accent6 2 2 5 2 3 2 2 2" xfId="33248"/>
    <cellStyle name="20% - Accent6 2 2 5 2 3 2 2 3" xfId="49104"/>
    <cellStyle name="20% - Accent6 2 2 5 2 3 2 3" xfId="27440"/>
    <cellStyle name="20% - Accent6 2 2 5 2 3 2 4" xfId="41046"/>
    <cellStyle name="20% - Accent6 2 2 5 2 3 3" xfId="19514"/>
    <cellStyle name="20% - Accent6 2 2 5 2 3 3 2" xfId="31130"/>
    <cellStyle name="20% - Accent6 2 2 5 2 3 3 3" xfId="46986"/>
    <cellStyle name="20% - Accent6 2 2 5 2 3 4" xfId="25322"/>
    <cellStyle name="20% - Accent6 2 2 5 2 3 5" xfId="38511"/>
    <cellStyle name="20% - Accent6 2 2 5 2 4" xfId="16993"/>
    <cellStyle name="20% - Accent6 2 2 5 2 4 2" xfId="22801"/>
    <cellStyle name="20% - Accent6 2 2 5 2 4 2 2" xfId="34417"/>
    <cellStyle name="20% - Accent6 2 2 5 2 4 2 3" xfId="50273"/>
    <cellStyle name="20% - Accent6 2 2 5 2 4 3" xfId="28609"/>
    <cellStyle name="20% - Accent6 2 2 5 2 4 4" xfId="44465"/>
    <cellStyle name="20% - Accent6 2 2 5 2 5" xfId="9656"/>
    <cellStyle name="20% - Accent6 2 2 5 2 5 2" xfId="20682"/>
    <cellStyle name="20% - Accent6 2 2 5 2 5 2 2" xfId="32298"/>
    <cellStyle name="20% - Accent6 2 2 5 2 5 2 3" xfId="48154"/>
    <cellStyle name="20% - Accent6 2 2 5 2 5 3" xfId="26490"/>
    <cellStyle name="20% - Accent6 2 2 5 2 5 4" xfId="39958"/>
    <cellStyle name="20% - Accent6 2 2 5 2 6" xfId="18345"/>
    <cellStyle name="20% - Accent6 2 2 5 2 6 2" xfId="29961"/>
    <cellStyle name="20% - Accent6 2 2 5 2 6 3" xfId="45817"/>
    <cellStyle name="20% - Accent6 2 2 5 2 7" xfId="3820"/>
    <cellStyle name="20% - Accent6 2 2 5 2 8" xfId="24153"/>
    <cellStyle name="20% - Accent6 2 2 5 2 9" xfId="36018"/>
    <cellStyle name="20% - Accent6 2 2 5 3" xfId="1475"/>
    <cellStyle name="20% - Accent6 2 2 5 3 2" xfId="8073"/>
    <cellStyle name="20% - Accent6 2 2 5 3 2 2" xfId="11086"/>
    <cellStyle name="20% - Accent6 2 2 5 3 2 2 2" xfId="21814"/>
    <cellStyle name="20% - Accent6 2 2 5 3 2 2 2 2" xfId="33430"/>
    <cellStyle name="20% - Accent6 2 2 5 3 2 2 2 3" xfId="49286"/>
    <cellStyle name="20% - Accent6 2 2 5 3 2 2 3" xfId="27622"/>
    <cellStyle name="20% - Accent6 2 2 5 3 2 2 4" xfId="41228"/>
    <cellStyle name="20% - Accent6 2 2 5 3 2 3" xfId="19696"/>
    <cellStyle name="20% - Accent6 2 2 5 3 2 3 2" xfId="31312"/>
    <cellStyle name="20% - Accent6 2 2 5 3 2 3 3" xfId="47168"/>
    <cellStyle name="20% - Accent6 2 2 5 3 2 4" xfId="25504"/>
    <cellStyle name="20% - Accent6 2 2 5 3 2 5" xfId="38693"/>
    <cellStyle name="20% - Accent6 2 2 5 3 3" xfId="17175"/>
    <cellStyle name="20% - Accent6 2 2 5 3 3 2" xfId="22983"/>
    <cellStyle name="20% - Accent6 2 2 5 3 3 2 2" xfId="34599"/>
    <cellStyle name="20% - Accent6 2 2 5 3 3 2 3" xfId="50455"/>
    <cellStyle name="20% - Accent6 2 2 5 3 3 3" xfId="28791"/>
    <cellStyle name="20% - Accent6 2 2 5 3 3 4" xfId="44647"/>
    <cellStyle name="20% - Accent6 2 2 5 3 4" xfId="9838"/>
    <cellStyle name="20% - Accent6 2 2 5 3 4 2" xfId="20864"/>
    <cellStyle name="20% - Accent6 2 2 5 3 4 2 2" xfId="32480"/>
    <cellStyle name="20% - Accent6 2 2 5 3 4 2 3" xfId="48336"/>
    <cellStyle name="20% - Accent6 2 2 5 3 4 3" xfId="26672"/>
    <cellStyle name="20% - Accent6 2 2 5 3 4 4" xfId="40140"/>
    <cellStyle name="20% - Accent6 2 2 5 3 5" xfId="18527"/>
    <cellStyle name="20% - Accent6 2 2 5 3 5 2" xfId="30143"/>
    <cellStyle name="20% - Accent6 2 2 5 3 5 3" xfId="45999"/>
    <cellStyle name="20% - Accent6 2 2 5 3 6" xfId="4002"/>
    <cellStyle name="20% - Accent6 2 2 5 3 7" xfId="24335"/>
    <cellStyle name="20% - Accent6 2 2 5 3 8" xfId="36200"/>
    <cellStyle name="20% - Accent6 2 2 5 4" xfId="1623"/>
    <cellStyle name="20% - Accent6 2 2 5 4 2" xfId="8188"/>
    <cellStyle name="20% - Accent6 2 2 5 4 2 2" xfId="11210"/>
    <cellStyle name="20% - Accent6 2 2 5 4 2 2 2" xfId="21925"/>
    <cellStyle name="20% - Accent6 2 2 5 4 2 2 2 2" xfId="33541"/>
    <cellStyle name="20% - Accent6 2 2 5 4 2 2 2 3" xfId="49397"/>
    <cellStyle name="20% - Accent6 2 2 5 4 2 2 3" xfId="27733"/>
    <cellStyle name="20% - Accent6 2 2 5 4 2 2 4" xfId="41346"/>
    <cellStyle name="20% - Accent6 2 2 5 4 2 3" xfId="19807"/>
    <cellStyle name="20% - Accent6 2 2 5 4 2 3 2" xfId="31423"/>
    <cellStyle name="20% - Accent6 2 2 5 4 2 3 3" xfId="47279"/>
    <cellStyle name="20% - Accent6 2 2 5 4 2 4" xfId="25615"/>
    <cellStyle name="20% - Accent6 2 2 5 4 2 5" xfId="38807"/>
    <cellStyle name="20% - Accent6 2 2 5 4 3" xfId="17286"/>
    <cellStyle name="20% - Accent6 2 2 5 4 3 2" xfId="23094"/>
    <cellStyle name="20% - Accent6 2 2 5 4 3 2 2" xfId="34710"/>
    <cellStyle name="20% - Accent6 2 2 5 4 3 2 3" xfId="50566"/>
    <cellStyle name="20% - Accent6 2 2 5 4 3 3" xfId="28902"/>
    <cellStyle name="20% - Accent6 2 2 5 4 3 4" xfId="44758"/>
    <cellStyle name="20% - Accent6 2 2 5 4 4" xfId="9365"/>
    <cellStyle name="20% - Accent6 2 2 5 4 4 2" xfId="20391"/>
    <cellStyle name="20% - Accent6 2 2 5 4 4 2 2" xfId="32007"/>
    <cellStyle name="20% - Accent6 2 2 5 4 4 2 3" xfId="47863"/>
    <cellStyle name="20% - Accent6 2 2 5 4 4 3" xfId="26199"/>
    <cellStyle name="20% - Accent6 2 2 5 4 4 4" xfId="39667"/>
    <cellStyle name="20% - Accent6 2 2 5 4 5" xfId="18638"/>
    <cellStyle name="20% - Accent6 2 2 5 4 5 2" xfId="30254"/>
    <cellStyle name="20% - Accent6 2 2 5 4 5 3" xfId="46110"/>
    <cellStyle name="20% - Accent6 2 2 5 4 6" xfId="4150"/>
    <cellStyle name="20% - Accent6 2 2 5 4 7" xfId="24446"/>
    <cellStyle name="20% - Accent6 2 2 5 4 8" xfId="36332"/>
    <cellStyle name="20% - Accent6 2 2 5 5" xfId="894"/>
    <cellStyle name="20% - Accent6 2 2 5 5 2" xfId="7589"/>
    <cellStyle name="20% - Accent6 2 2 5 5 2 2" xfId="16702"/>
    <cellStyle name="20% - Accent6 2 2 5 5 2 2 2" xfId="22510"/>
    <cellStyle name="20% - Accent6 2 2 5 5 2 2 2 2" xfId="34126"/>
    <cellStyle name="20% - Accent6 2 2 5 5 2 2 2 3" xfId="49982"/>
    <cellStyle name="20% - Accent6 2 2 5 5 2 2 3" xfId="28318"/>
    <cellStyle name="20% - Accent6 2 2 5 5 2 2 4" xfId="44174"/>
    <cellStyle name="20% - Accent6 2 2 5 5 2 3" xfId="19223"/>
    <cellStyle name="20% - Accent6 2 2 5 5 2 3 2" xfId="30839"/>
    <cellStyle name="20% - Accent6 2 2 5 5 2 3 3" xfId="46695"/>
    <cellStyle name="20% - Accent6 2 2 5 5 2 4" xfId="25031"/>
    <cellStyle name="20% - Accent6 2 2 5 5 2 5" xfId="38215"/>
    <cellStyle name="20% - Accent6 2 2 5 5 3" xfId="10578"/>
    <cellStyle name="20% - Accent6 2 2 5 5 3 2" xfId="21341"/>
    <cellStyle name="20% - Accent6 2 2 5 5 3 2 2" xfId="32957"/>
    <cellStyle name="20% - Accent6 2 2 5 5 3 2 3" xfId="48813"/>
    <cellStyle name="20% - Accent6 2 2 5 5 3 3" xfId="27149"/>
    <cellStyle name="20% - Accent6 2 2 5 5 3 4" xfId="40738"/>
    <cellStyle name="20% - Accent6 2 2 5 5 4" xfId="18054"/>
    <cellStyle name="20% - Accent6 2 2 5 5 4 2" xfId="29670"/>
    <cellStyle name="20% - Accent6 2 2 5 5 4 3" xfId="45526"/>
    <cellStyle name="20% - Accent6 2 2 5 5 5" xfId="3430"/>
    <cellStyle name="20% - Accent6 2 2 5 5 6" xfId="23862"/>
    <cellStyle name="20% - Accent6 2 2 5 5 7" xfId="35683"/>
    <cellStyle name="20% - Accent6 2 2 5 6" xfId="3096"/>
    <cellStyle name="20% - Accent6 2 2 5 6 2" xfId="10326"/>
    <cellStyle name="20% - Accent6 2 2 5 6 2 2" xfId="21121"/>
    <cellStyle name="20% - Accent6 2 2 5 6 2 2 2" xfId="32737"/>
    <cellStyle name="20% - Accent6 2 2 5 6 2 2 3" xfId="48593"/>
    <cellStyle name="20% - Accent6 2 2 5 6 2 3" xfId="26929"/>
    <cellStyle name="20% - Accent6 2 2 5 6 2 4" xfId="40501"/>
    <cellStyle name="20% - Accent6 2 2 5 6 3" xfId="17834"/>
    <cellStyle name="20% - Accent6 2 2 5 6 3 2" xfId="29450"/>
    <cellStyle name="20% - Accent6 2 2 5 6 3 3" xfId="45306"/>
    <cellStyle name="20% - Accent6 2 2 5 6 4" xfId="23642"/>
    <cellStyle name="20% - Accent6 2 2 5 6 5" xfId="35412"/>
    <cellStyle name="20% - Accent6 2 2 5 7" xfId="7289"/>
    <cellStyle name="20% - Accent6 2 2 5 7 2" xfId="9959"/>
    <cellStyle name="20% - Accent6 2 2 5 7 2 2" xfId="20938"/>
    <cellStyle name="20% - Accent6 2 2 5 7 2 2 2" xfId="32554"/>
    <cellStyle name="20% - Accent6 2 2 5 7 2 2 3" xfId="48410"/>
    <cellStyle name="20% - Accent6 2 2 5 7 2 3" xfId="26746"/>
    <cellStyle name="20% - Accent6 2 2 5 7 2 4" xfId="40239"/>
    <cellStyle name="20% - Accent6 2 2 5 7 3" xfId="19003"/>
    <cellStyle name="20% - Accent6 2 2 5 7 3 2" xfId="30619"/>
    <cellStyle name="20% - Accent6 2 2 5 7 3 3" xfId="46475"/>
    <cellStyle name="20% - Accent6 2 2 5 7 4" xfId="24811"/>
    <cellStyle name="20% - Accent6 2 2 5 7 5" xfId="37961"/>
    <cellStyle name="20% - Accent6 2 2 5 8" xfId="16482"/>
    <cellStyle name="20% - Accent6 2 2 5 8 2" xfId="22290"/>
    <cellStyle name="20% - Accent6 2 2 5 8 2 2" xfId="33906"/>
    <cellStyle name="20% - Accent6 2 2 5 8 2 3" xfId="49762"/>
    <cellStyle name="20% - Accent6 2 2 5 8 3" xfId="28098"/>
    <cellStyle name="20% - Accent6 2 2 5 8 4" xfId="43954"/>
    <cellStyle name="20% - Accent6 2 2 5 9" xfId="9254"/>
    <cellStyle name="20% - Accent6 2 2 5 9 2" xfId="20280"/>
    <cellStyle name="20% - Accent6 2 2 5 9 2 2" xfId="31896"/>
    <cellStyle name="20% - Accent6 2 2 5 9 2 3" xfId="47752"/>
    <cellStyle name="20% - Accent6 2 2 5 9 3" xfId="26088"/>
    <cellStyle name="20% - Accent6 2 2 5 9 4" xfId="39556"/>
    <cellStyle name="20% - Accent6 2 2 6" xfId="1087"/>
    <cellStyle name="20% - Accent6 2 2 6 2" xfId="1846"/>
    <cellStyle name="20% - Accent6 2 2 6 2 2" xfId="8390"/>
    <cellStyle name="20% - Accent6 2 2 6 2 2 2" xfId="17432"/>
    <cellStyle name="20% - Accent6 2 2 6 2 2 2 2" xfId="23240"/>
    <cellStyle name="20% - Accent6 2 2 6 2 2 2 2 2" xfId="34856"/>
    <cellStyle name="20% - Accent6 2 2 6 2 2 2 2 3" xfId="50712"/>
    <cellStyle name="20% - Accent6 2 2 6 2 2 2 3" xfId="29048"/>
    <cellStyle name="20% - Accent6 2 2 6 2 2 2 4" xfId="44904"/>
    <cellStyle name="20% - Accent6 2 2 6 2 2 3" xfId="19953"/>
    <cellStyle name="20% - Accent6 2 2 6 2 2 3 2" xfId="31569"/>
    <cellStyle name="20% - Accent6 2 2 6 2 2 3 3" xfId="47425"/>
    <cellStyle name="20% - Accent6 2 2 6 2 2 4" xfId="25761"/>
    <cellStyle name="20% - Accent6 2 2 6 2 2 5" xfId="38980"/>
    <cellStyle name="20% - Accent6 2 2 6 2 3" xfId="11363"/>
    <cellStyle name="20% - Accent6 2 2 6 2 3 2" xfId="22071"/>
    <cellStyle name="20% - Accent6 2 2 6 2 3 2 2" xfId="33687"/>
    <cellStyle name="20% - Accent6 2 2 6 2 3 2 3" xfId="49543"/>
    <cellStyle name="20% - Accent6 2 2 6 2 3 3" xfId="27879"/>
    <cellStyle name="20% - Accent6 2 2 6 2 3 4" xfId="41495"/>
    <cellStyle name="20% - Accent6 2 2 6 2 4" xfId="18784"/>
    <cellStyle name="20% - Accent6 2 2 6 2 4 2" xfId="30400"/>
    <cellStyle name="20% - Accent6 2 2 6 2 4 3" xfId="46256"/>
    <cellStyle name="20% - Accent6 2 2 6 2 5" xfId="4373"/>
    <cellStyle name="20% - Accent6 2 2 6 2 6" xfId="24592"/>
    <cellStyle name="20% - Accent6 2 2 6 2 7" xfId="36511"/>
    <cellStyle name="20% - Accent6 2 2 6 3" xfId="7746"/>
    <cellStyle name="20% - Accent6 2 2 6 3 2" xfId="10744"/>
    <cellStyle name="20% - Accent6 2 2 6 3 2 2" xfId="21487"/>
    <cellStyle name="20% - Accent6 2 2 6 3 2 2 2" xfId="33103"/>
    <cellStyle name="20% - Accent6 2 2 6 3 2 2 3" xfId="48959"/>
    <cellStyle name="20% - Accent6 2 2 6 3 2 3" xfId="27295"/>
    <cellStyle name="20% - Accent6 2 2 6 3 2 4" xfId="40893"/>
    <cellStyle name="20% - Accent6 2 2 6 3 3" xfId="19369"/>
    <cellStyle name="20% - Accent6 2 2 6 3 3 2" xfId="30985"/>
    <cellStyle name="20% - Accent6 2 2 6 3 3 3" xfId="46841"/>
    <cellStyle name="20% - Accent6 2 2 6 3 4" xfId="25177"/>
    <cellStyle name="20% - Accent6 2 2 6 3 5" xfId="38366"/>
    <cellStyle name="20% - Accent6 2 2 6 4" xfId="16848"/>
    <cellStyle name="20% - Accent6 2 2 6 4 2" xfId="22656"/>
    <cellStyle name="20% - Accent6 2 2 6 4 2 2" xfId="34272"/>
    <cellStyle name="20% - Accent6 2 2 6 4 2 3" xfId="50128"/>
    <cellStyle name="20% - Accent6 2 2 6 4 3" xfId="28464"/>
    <cellStyle name="20% - Accent6 2 2 6 4 4" xfId="44320"/>
    <cellStyle name="20% - Accent6 2 2 6 5" xfId="9511"/>
    <cellStyle name="20% - Accent6 2 2 6 5 2" xfId="20537"/>
    <cellStyle name="20% - Accent6 2 2 6 5 2 2" xfId="32153"/>
    <cellStyle name="20% - Accent6 2 2 6 5 2 3" xfId="48009"/>
    <cellStyle name="20% - Accent6 2 2 6 5 3" xfId="26345"/>
    <cellStyle name="20% - Accent6 2 2 6 5 4" xfId="39813"/>
    <cellStyle name="20% - Accent6 2 2 6 6" xfId="18200"/>
    <cellStyle name="20% - Accent6 2 2 6 6 2" xfId="29816"/>
    <cellStyle name="20% - Accent6 2 2 6 6 3" xfId="45672"/>
    <cellStyle name="20% - Accent6 2 2 6 7" xfId="3614"/>
    <cellStyle name="20% - Accent6 2 2 6 8" xfId="24008"/>
    <cellStyle name="20% - Accent6 2 2 6 9" xfId="35846"/>
    <cellStyle name="20% - Accent6 2 2 7" xfId="1330"/>
    <cellStyle name="20% - Accent6 2 2 7 2" xfId="7928"/>
    <cellStyle name="20% - Accent6 2 2 7 2 2" xfId="10941"/>
    <cellStyle name="20% - Accent6 2 2 7 2 2 2" xfId="21669"/>
    <cellStyle name="20% - Accent6 2 2 7 2 2 2 2" xfId="33285"/>
    <cellStyle name="20% - Accent6 2 2 7 2 2 2 3" xfId="49141"/>
    <cellStyle name="20% - Accent6 2 2 7 2 2 3" xfId="27477"/>
    <cellStyle name="20% - Accent6 2 2 7 2 2 4" xfId="41083"/>
    <cellStyle name="20% - Accent6 2 2 7 2 3" xfId="19551"/>
    <cellStyle name="20% - Accent6 2 2 7 2 3 2" xfId="31167"/>
    <cellStyle name="20% - Accent6 2 2 7 2 3 3" xfId="47023"/>
    <cellStyle name="20% - Accent6 2 2 7 2 4" xfId="25359"/>
    <cellStyle name="20% - Accent6 2 2 7 2 5" xfId="38548"/>
    <cellStyle name="20% - Accent6 2 2 7 3" xfId="17030"/>
    <cellStyle name="20% - Accent6 2 2 7 3 2" xfId="22838"/>
    <cellStyle name="20% - Accent6 2 2 7 3 2 2" xfId="34454"/>
    <cellStyle name="20% - Accent6 2 2 7 3 2 3" xfId="50310"/>
    <cellStyle name="20% - Accent6 2 2 7 3 3" xfId="28646"/>
    <cellStyle name="20% - Accent6 2 2 7 3 4" xfId="44502"/>
    <cellStyle name="20% - Accent6 2 2 7 4" xfId="9693"/>
    <cellStyle name="20% - Accent6 2 2 7 4 2" xfId="20719"/>
    <cellStyle name="20% - Accent6 2 2 7 4 2 2" xfId="32335"/>
    <cellStyle name="20% - Accent6 2 2 7 4 2 3" xfId="48191"/>
    <cellStyle name="20% - Accent6 2 2 7 4 3" xfId="26527"/>
    <cellStyle name="20% - Accent6 2 2 7 4 4" xfId="39995"/>
    <cellStyle name="20% - Accent6 2 2 7 5" xfId="18382"/>
    <cellStyle name="20% - Accent6 2 2 7 5 2" xfId="29998"/>
    <cellStyle name="20% - Accent6 2 2 7 5 3" xfId="45854"/>
    <cellStyle name="20% - Accent6 2 2 7 6" xfId="3857"/>
    <cellStyle name="20% - Accent6 2 2 7 7" xfId="24190"/>
    <cellStyle name="20% - Accent6 2 2 7 8" xfId="36055"/>
    <cellStyle name="20% - Accent6 2 2 8" xfId="1516"/>
    <cellStyle name="20% - Accent6 2 2 8 2" xfId="8110"/>
    <cellStyle name="20% - Accent6 2 2 8 2 2" xfId="11125"/>
    <cellStyle name="20% - Accent6 2 2 8 2 2 2" xfId="21851"/>
    <cellStyle name="20% - Accent6 2 2 8 2 2 2 2" xfId="33467"/>
    <cellStyle name="20% - Accent6 2 2 8 2 2 2 3" xfId="49323"/>
    <cellStyle name="20% - Accent6 2 2 8 2 2 3" xfId="27659"/>
    <cellStyle name="20% - Accent6 2 2 8 2 2 4" xfId="41266"/>
    <cellStyle name="20% - Accent6 2 2 8 2 3" xfId="19733"/>
    <cellStyle name="20% - Accent6 2 2 8 2 3 2" xfId="31349"/>
    <cellStyle name="20% - Accent6 2 2 8 2 3 3" xfId="47205"/>
    <cellStyle name="20% - Accent6 2 2 8 2 4" xfId="25541"/>
    <cellStyle name="20% - Accent6 2 2 8 2 5" xfId="38730"/>
    <cellStyle name="20% - Accent6 2 2 8 3" xfId="17212"/>
    <cellStyle name="20% - Accent6 2 2 8 3 2" xfId="23020"/>
    <cellStyle name="20% - Accent6 2 2 8 3 2 2" xfId="34636"/>
    <cellStyle name="20% - Accent6 2 2 8 3 2 3" xfId="50492"/>
    <cellStyle name="20% - Accent6 2 2 8 3 3" xfId="28828"/>
    <cellStyle name="20% - Accent6 2 2 8 3 4" xfId="44684"/>
    <cellStyle name="20% - Accent6 2 2 8 4" xfId="9291"/>
    <cellStyle name="20% - Accent6 2 2 8 4 2" xfId="20317"/>
    <cellStyle name="20% - Accent6 2 2 8 4 2 2" xfId="31933"/>
    <cellStyle name="20% - Accent6 2 2 8 4 2 3" xfId="47789"/>
    <cellStyle name="20% - Accent6 2 2 8 4 3" xfId="26125"/>
    <cellStyle name="20% - Accent6 2 2 8 4 4" xfId="39593"/>
    <cellStyle name="20% - Accent6 2 2 8 5" xfId="18564"/>
    <cellStyle name="20% - Accent6 2 2 8 5 2" xfId="30180"/>
    <cellStyle name="20% - Accent6 2 2 8 5 3" xfId="46036"/>
    <cellStyle name="20% - Accent6 2 2 8 6" xfId="4043"/>
    <cellStyle name="20% - Accent6 2 2 8 7" xfId="24372"/>
    <cellStyle name="20% - Accent6 2 2 8 8" xfId="36240"/>
    <cellStyle name="20% - Accent6 2 2 9" xfId="810"/>
    <cellStyle name="20% - Accent6 2 2 9 2" xfId="7505"/>
    <cellStyle name="20% - Accent6 2 2 9 2 2" xfId="16628"/>
    <cellStyle name="20% - Accent6 2 2 9 2 2 2" xfId="22436"/>
    <cellStyle name="20% - Accent6 2 2 9 2 2 2 2" xfId="34052"/>
    <cellStyle name="20% - Accent6 2 2 9 2 2 2 3" xfId="49908"/>
    <cellStyle name="20% - Accent6 2 2 9 2 2 3" xfId="28244"/>
    <cellStyle name="20% - Accent6 2 2 9 2 2 4" xfId="44100"/>
    <cellStyle name="20% - Accent6 2 2 9 2 3" xfId="19149"/>
    <cellStyle name="20% - Accent6 2 2 9 2 3 2" xfId="30765"/>
    <cellStyle name="20% - Accent6 2 2 9 2 3 3" xfId="46621"/>
    <cellStyle name="20% - Accent6 2 2 9 2 4" xfId="24957"/>
    <cellStyle name="20% - Accent6 2 2 9 2 5" xfId="38138"/>
    <cellStyle name="20% - Accent6 2 2 9 3" xfId="10504"/>
    <cellStyle name="20% - Accent6 2 2 9 3 2" xfId="21267"/>
    <cellStyle name="20% - Accent6 2 2 9 3 2 2" xfId="32883"/>
    <cellStyle name="20% - Accent6 2 2 9 3 2 3" xfId="48739"/>
    <cellStyle name="20% - Accent6 2 2 9 3 3" xfId="27075"/>
    <cellStyle name="20% - Accent6 2 2 9 3 4" xfId="40664"/>
    <cellStyle name="20% - Accent6 2 2 9 4" xfId="17980"/>
    <cellStyle name="20% - Accent6 2 2 9 4 2" xfId="29596"/>
    <cellStyle name="20% - Accent6 2 2 9 4 3" xfId="45452"/>
    <cellStyle name="20% - Accent6 2 2 9 5" xfId="3346"/>
    <cellStyle name="20% - Accent6 2 2 9 6" xfId="23788"/>
    <cellStyle name="20% - Accent6 2 2 9 7" xfId="35606"/>
    <cellStyle name="20% - Accent6 2 3" xfId="584"/>
    <cellStyle name="20% - Accent6 2 3 10" xfId="9128"/>
    <cellStyle name="20% - Accent6 2 3 10 2" xfId="20154"/>
    <cellStyle name="20% - Accent6 2 3 10 2 2" xfId="31770"/>
    <cellStyle name="20% - Accent6 2 3 10 2 3" xfId="47626"/>
    <cellStyle name="20% - Accent6 2 3 10 3" xfId="25962"/>
    <cellStyle name="20% - Accent6 2 3 10 4" xfId="39430"/>
    <cellStyle name="20% - Accent6 2 3 11" xfId="17670"/>
    <cellStyle name="20% - Accent6 2 3 11 2" xfId="29286"/>
    <cellStyle name="20% - Accent6 2 3 11 3" xfId="45142"/>
    <cellStyle name="20% - Accent6 2 3 12" xfId="2668"/>
    <cellStyle name="20% - Accent6 2 3 13" xfId="23478"/>
    <cellStyle name="20% - Accent6 2 3 14" xfId="35125"/>
    <cellStyle name="20% - Accent6 2 3 2" xfId="913"/>
    <cellStyle name="20% - Accent6 2 3 2 2" xfId="1642"/>
    <cellStyle name="20% - Accent6 2 3 2 2 2" xfId="8207"/>
    <cellStyle name="20% - Accent6 2 3 2 2 2 2" xfId="17305"/>
    <cellStyle name="20% - Accent6 2 3 2 2 2 2 2" xfId="23113"/>
    <cellStyle name="20% - Accent6 2 3 2 2 2 2 2 2" xfId="34729"/>
    <cellStyle name="20% - Accent6 2 3 2 2 2 2 2 3" xfId="50585"/>
    <cellStyle name="20% - Accent6 2 3 2 2 2 2 3" xfId="28921"/>
    <cellStyle name="20% - Accent6 2 3 2 2 2 2 4" xfId="44777"/>
    <cellStyle name="20% - Accent6 2 3 2 2 2 3" xfId="19826"/>
    <cellStyle name="20% - Accent6 2 3 2 2 2 3 2" xfId="31442"/>
    <cellStyle name="20% - Accent6 2 3 2 2 2 3 3" xfId="47298"/>
    <cellStyle name="20% - Accent6 2 3 2 2 2 4" xfId="25634"/>
    <cellStyle name="20% - Accent6 2 3 2 2 2 5" xfId="38826"/>
    <cellStyle name="20% - Accent6 2 3 2 2 3" xfId="11229"/>
    <cellStyle name="20% - Accent6 2 3 2 2 3 2" xfId="21944"/>
    <cellStyle name="20% - Accent6 2 3 2 2 3 2 2" xfId="33560"/>
    <cellStyle name="20% - Accent6 2 3 2 2 3 2 3" xfId="49416"/>
    <cellStyle name="20% - Accent6 2 3 2 2 3 3" xfId="27752"/>
    <cellStyle name="20% - Accent6 2 3 2 2 3 4" xfId="41365"/>
    <cellStyle name="20% - Accent6 2 3 2 2 4" xfId="18657"/>
    <cellStyle name="20% - Accent6 2 3 2 2 4 2" xfId="30273"/>
    <cellStyle name="20% - Accent6 2 3 2 2 4 3" xfId="46129"/>
    <cellStyle name="20% - Accent6 2 3 2 2 5" xfId="4169"/>
    <cellStyle name="20% - Accent6 2 3 2 2 6" xfId="24465"/>
    <cellStyle name="20% - Accent6 2 3 2 2 7" xfId="36351"/>
    <cellStyle name="20% - Accent6 2 3 2 3" xfId="7608"/>
    <cellStyle name="20% - Accent6 2 3 2 3 2" xfId="10597"/>
    <cellStyle name="20% - Accent6 2 3 2 3 2 2" xfId="21360"/>
    <cellStyle name="20% - Accent6 2 3 2 3 2 2 2" xfId="32976"/>
    <cellStyle name="20% - Accent6 2 3 2 3 2 2 3" xfId="48832"/>
    <cellStyle name="20% - Accent6 2 3 2 3 2 3" xfId="27168"/>
    <cellStyle name="20% - Accent6 2 3 2 3 2 4" xfId="40757"/>
    <cellStyle name="20% - Accent6 2 3 2 3 3" xfId="19242"/>
    <cellStyle name="20% - Accent6 2 3 2 3 3 2" xfId="30858"/>
    <cellStyle name="20% - Accent6 2 3 2 3 3 3" xfId="46714"/>
    <cellStyle name="20% - Accent6 2 3 2 3 4" xfId="25050"/>
    <cellStyle name="20% - Accent6 2 3 2 3 5" xfId="38234"/>
    <cellStyle name="20% - Accent6 2 3 2 4" xfId="16721"/>
    <cellStyle name="20% - Accent6 2 3 2 4 2" xfId="22529"/>
    <cellStyle name="20% - Accent6 2 3 2 4 2 2" xfId="34145"/>
    <cellStyle name="20% - Accent6 2 3 2 4 2 3" xfId="50001"/>
    <cellStyle name="20% - Accent6 2 3 2 4 3" xfId="28337"/>
    <cellStyle name="20% - Accent6 2 3 2 4 4" xfId="44193"/>
    <cellStyle name="20% - Accent6 2 3 2 5" xfId="9384"/>
    <cellStyle name="20% - Accent6 2 3 2 5 2" xfId="20410"/>
    <cellStyle name="20% - Accent6 2 3 2 5 2 2" xfId="32026"/>
    <cellStyle name="20% - Accent6 2 3 2 5 2 3" xfId="47882"/>
    <cellStyle name="20% - Accent6 2 3 2 5 3" xfId="26218"/>
    <cellStyle name="20% - Accent6 2 3 2 5 4" xfId="39686"/>
    <cellStyle name="20% - Accent6 2 3 2 6" xfId="18073"/>
    <cellStyle name="20% - Accent6 2 3 2 6 2" xfId="29689"/>
    <cellStyle name="20% - Accent6 2 3 2 6 3" xfId="45545"/>
    <cellStyle name="20% - Accent6 2 3 2 7" xfId="3449"/>
    <cellStyle name="20% - Accent6 2 3 2 8" xfId="23881"/>
    <cellStyle name="20% - Accent6 2 3 2 9" xfId="35702"/>
    <cellStyle name="20% - Accent6 2 3 3" xfId="1135"/>
    <cellStyle name="20% - Accent6 2 3 3 2" xfId="1865"/>
    <cellStyle name="20% - Accent6 2 3 3 2 2" xfId="8409"/>
    <cellStyle name="20% - Accent6 2 3 3 2 2 2" xfId="17451"/>
    <cellStyle name="20% - Accent6 2 3 3 2 2 2 2" xfId="23259"/>
    <cellStyle name="20% - Accent6 2 3 3 2 2 2 2 2" xfId="34875"/>
    <cellStyle name="20% - Accent6 2 3 3 2 2 2 2 3" xfId="50731"/>
    <cellStyle name="20% - Accent6 2 3 3 2 2 2 3" xfId="29067"/>
    <cellStyle name="20% - Accent6 2 3 3 2 2 2 4" xfId="44923"/>
    <cellStyle name="20% - Accent6 2 3 3 2 2 3" xfId="19972"/>
    <cellStyle name="20% - Accent6 2 3 3 2 2 3 2" xfId="31588"/>
    <cellStyle name="20% - Accent6 2 3 3 2 2 3 3" xfId="47444"/>
    <cellStyle name="20% - Accent6 2 3 3 2 2 4" xfId="25780"/>
    <cellStyle name="20% - Accent6 2 3 3 2 2 5" xfId="38999"/>
    <cellStyle name="20% - Accent6 2 3 3 2 3" xfId="11382"/>
    <cellStyle name="20% - Accent6 2 3 3 2 3 2" xfId="22090"/>
    <cellStyle name="20% - Accent6 2 3 3 2 3 2 2" xfId="33706"/>
    <cellStyle name="20% - Accent6 2 3 3 2 3 2 3" xfId="49562"/>
    <cellStyle name="20% - Accent6 2 3 3 2 3 3" xfId="27898"/>
    <cellStyle name="20% - Accent6 2 3 3 2 3 4" xfId="41514"/>
    <cellStyle name="20% - Accent6 2 3 3 2 4" xfId="18803"/>
    <cellStyle name="20% - Accent6 2 3 3 2 4 2" xfId="30419"/>
    <cellStyle name="20% - Accent6 2 3 3 2 4 3" xfId="46275"/>
    <cellStyle name="20% - Accent6 2 3 3 2 5" xfId="4392"/>
    <cellStyle name="20% - Accent6 2 3 3 2 6" xfId="24611"/>
    <cellStyle name="20% - Accent6 2 3 3 2 7" xfId="36530"/>
    <cellStyle name="20% - Accent6 2 3 3 3" xfId="7765"/>
    <cellStyle name="20% - Accent6 2 3 3 3 2" xfId="10770"/>
    <cellStyle name="20% - Accent6 2 3 3 3 2 2" xfId="21506"/>
    <cellStyle name="20% - Accent6 2 3 3 3 2 2 2" xfId="33122"/>
    <cellStyle name="20% - Accent6 2 3 3 3 2 2 3" xfId="48978"/>
    <cellStyle name="20% - Accent6 2 3 3 3 2 3" xfId="27314"/>
    <cellStyle name="20% - Accent6 2 3 3 3 2 4" xfId="40914"/>
    <cellStyle name="20% - Accent6 2 3 3 3 3" xfId="19388"/>
    <cellStyle name="20% - Accent6 2 3 3 3 3 2" xfId="31004"/>
    <cellStyle name="20% - Accent6 2 3 3 3 3 3" xfId="46860"/>
    <cellStyle name="20% - Accent6 2 3 3 3 4" xfId="25196"/>
    <cellStyle name="20% - Accent6 2 3 3 3 5" xfId="38385"/>
    <cellStyle name="20% - Accent6 2 3 3 4" xfId="16867"/>
    <cellStyle name="20% - Accent6 2 3 3 4 2" xfId="22675"/>
    <cellStyle name="20% - Accent6 2 3 3 4 2 2" xfId="34291"/>
    <cellStyle name="20% - Accent6 2 3 3 4 2 3" xfId="50147"/>
    <cellStyle name="20% - Accent6 2 3 3 4 3" xfId="28483"/>
    <cellStyle name="20% - Accent6 2 3 3 4 4" xfId="44339"/>
    <cellStyle name="20% - Accent6 2 3 3 5" xfId="9530"/>
    <cellStyle name="20% - Accent6 2 3 3 5 2" xfId="20556"/>
    <cellStyle name="20% - Accent6 2 3 3 5 2 2" xfId="32172"/>
    <cellStyle name="20% - Accent6 2 3 3 5 2 3" xfId="48028"/>
    <cellStyle name="20% - Accent6 2 3 3 5 3" xfId="26364"/>
    <cellStyle name="20% - Accent6 2 3 3 5 4" xfId="39832"/>
    <cellStyle name="20% - Accent6 2 3 3 6" xfId="18219"/>
    <cellStyle name="20% - Accent6 2 3 3 6 2" xfId="29835"/>
    <cellStyle name="20% - Accent6 2 3 3 6 3" xfId="45691"/>
    <cellStyle name="20% - Accent6 2 3 3 7" xfId="3662"/>
    <cellStyle name="20% - Accent6 2 3 3 8" xfId="24027"/>
    <cellStyle name="20% - Accent6 2 3 3 9" xfId="35880"/>
    <cellStyle name="20% - Accent6 2 3 4" xfId="1349"/>
    <cellStyle name="20% - Accent6 2 3 4 2" xfId="7947"/>
    <cellStyle name="20% - Accent6 2 3 4 2 2" xfId="10960"/>
    <cellStyle name="20% - Accent6 2 3 4 2 2 2" xfId="21688"/>
    <cellStyle name="20% - Accent6 2 3 4 2 2 2 2" xfId="33304"/>
    <cellStyle name="20% - Accent6 2 3 4 2 2 2 3" xfId="49160"/>
    <cellStyle name="20% - Accent6 2 3 4 2 2 3" xfId="27496"/>
    <cellStyle name="20% - Accent6 2 3 4 2 2 4" xfId="41102"/>
    <cellStyle name="20% - Accent6 2 3 4 2 3" xfId="19570"/>
    <cellStyle name="20% - Accent6 2 3 4 2 3 2" xfId="31186"/>
    <cellStyle name="20% - Accent6 2 3 4 2 3 3" xfId="47042"/>
    <cellStyle name="20% - Accent6 2 3 4 2 4" xfId="25378"/>
    <cellStyle name="20% - Accent6 2 3 4 2 5" xfId="38567"/>
    <cellStyle name="20% - Accent6 2 3 4 3" xfId="17049"/>
    <cellStyle name="20% - Accent6 2 3 4 3 2" xfId="22857"/>
    <cellStyle name="20% - Accent6 2 3 4 3 2 2" xfId="34473"/>
    <cellStyle name="20% - Accent6 2 3 4 3 2 3" xfId="50329"/>
    <cellStyle name="20% - Accent6 2 3 4 3 3" xfId="28665"/>
    <cellStyle name="20% - Accent6 2 3 4 3 4" xfId="44521"/>
    <cellStyle name="20% - Accent6 2 3 4 4" xfId="9712"/>
    <cellStyle name="20% - Accent6 2 3 4 4 2" xfId="20738"/>
    <cellStyle name="20% - Accent6 2 3 4 4 2 2" xfId="32354"/>
    <cellStyle name="20% - Accent6 2 3 4 4 2 3" xfId="48210"/>
    <cellStyle name="20% - Accent6 2 3 4 4 3" xfId="26546"/>
    <cellStyle name="20% - Accent6 2 3 4 4 4" xfId="40014"/>
    <cellStyle name="20% - Accent6 2 3 4 5" xfId="18401"/>
    <cellStyle name="20% - Accent6 2 3 4 5 2" xfId="30017"/>
    <cellStyle name="20% - Accent6 2 3 4 5 3" xfId="45873"/>
    <cellStyle name="20% - Accent6 2 3 4 6" xfId="3876"/>
    <cellStyle name="20% - Accent6 2 3 4 7" xfId="24209"/>
    <cellStyle name="20% - Accent6 2 3 4 8" xfId="36074"/>
    <cellStyle name="20% - Accent6 2 3 5" xfId="1564"/>
    <cellStyle name="20% - Accent6 2 3 5 2" xfId="8129"/>
    <cellStyle name="20% - Accent6 2 3 5 2 2" xfId="11155"/>
    <cellStyle name="20% - Accent6 2 3 5 2 2 2" xfId="21870"/>
    <cellStyle name="20% - Accent6 2 3 5 2 2 2 2" xfId="33486"/>
    <cellStyle name="20% - Accent6 2 3 5 2 2 2 3" xfId="49342"/>
    <cellStyle name="20% - Accent6 2 3 5 2 2 3" xfId="27678"/>
    <cellStyle name="20% - Accent6 2 3 5 2 2 4" xfId="41291"/>
    <cellStyle name="20% - Accent6 2 3 5 2 3" xfId="19752"/>
    <cellStyle name="20% - Accent6 2 3 5 2 3 2" xfId="31368"/>
    <cellStyle name="20% - Accent6 2 3 5 2 3 3" xfId="47224"/>
    <cellStyle name="20% - Accent6 2 3 5 2 4" xfId="25560"/>
    <cellStyle name="20% - Accent6 2 3 5 2 5" xfId="38749"/>
    <cellStyle name="20% - Accent6 2 3 5 3" xfId="17231"/>
    <cellStyle name="20% - Accent6 2 3 5 3 2" xfId="23039"/>
    <cellStyle name="20% - Accent6 2 3 5 3 2 2" xfId="34655"/>
    <cellStyle name="20% - Accent6 2 3 5 3 2 3" xfId="50511"/>
    <cellStyle name="20% - Accent6 2 3 5 3 3" xfId="28847"/>
    <cellStyle name="20% - Accent6 2 3 5 3 4" xfId="44703"/>
    <cellStyle name="20% - Accent6 2 3 5 4" xfId="9310"/>
    <cellStyle name="20% - Accent6 2 3 5 4 2" xfId="20336"/>
    <cellStyle name="20% - Accent6 2 3 5 4 2 2" xfId="31952"/>
    <cellStyle name="20% - Accent6 2 3 5 4 2 3" xfId="47808"/>
    <cellStyle name="20% - Accent6 2 3 5 4 3" xfId="26144"/>
    <cellStyle name="20% - Accent6 2 3 5 4 4" xfId="39612"/>
    <cellStyle name="20% - Accent6 2 3 5 5" xfId="18583"/>
    <cellStyle name="20% - Accent6 2 3 5 5 2" xfId="30199"/>
    <cellStyle name="20% - Accent6 2 3 5 5 3" xfId="46055"/>
    <cellStyle name="20% - Accent6 2 3 5 6" xfId="4091"/>
    <cellStyle name="20% - Accent6 2 3 5 7" xfId="24391"/>
    <cellStyle name="20% - Accent6 2 3 5 8" xfId="36274"/>
    <cellStyle name="20% - Accent6 2 3 6" xfId="838"/>
    <cellStyle name="20% - Accent6 2 3 6 2" xfId="7533"/>
    <cellStyle name="20% - Accent6 2 3 6 2 2" xfId="16647"/>
    <cellStyle name="20% - Accent6 2 3 6 2 2 2" xfId="22455"/>
    <cellStyle name="20% - Accent6 2 3 6 2 2 2 2" xfId="34071"/>
    <cellStyle name="20% - Accent6 2 3 6 2 2 2 3" xfId="49927"/>
    <cellStyle name="20% - Accent6 2 3 6 2 2 3" xfId="28263"/>
    <cellStyle name="20% - Accent6 2 3 6 2 2 4" xfId="44119"/>
    <cellStyle name="20% - Accent6 2 3 6 2 3" xfId="19168"/>
    <cellStyle name="20% - Accent6 2 3 6 2 3 2" xfId="30784"/>
    <cellStyle name="20% - Accent6 2 3 6 2 3 3" xfId="46640"/>
    <cellStyle name="20% - Accent6 2 3 6 2 4" xfId="24976"/>
    <cellStyle name="20% - Accent6 2 3 6 2 5" xfId="38159"/>
    <cellStyle name="20% - Accent6 2 3 6 3" xfId="10523"/>
    <cellStyle name="20% - Accent6 2 3 6 3 2" xfId="21286"/>
    <cellStyle name="20% - Accent6 2 3 6 3 2 2" xfId="32902"/>
    <cellStyle name="20% - Accent6 2 3 6 3 2 3" xfId="48758"/>
    <cellStyle name="20% - Accent6 2 3 6 3 3" xfId="27094"/>
    <cellStyle name="20% - Accent6 2 3 6 3 4" xfId="40683"/>
    <cellStyle name="20% - Accent6 2 3 6 4" xfId="17999"/>
    <cellStyle name="20% - Accent6 2 3 6 4 2" xfId="29615"/>
    <cellStyle name="20% - Accent6 2 3 6 4 3" xfId="45471"/>
    <cellStyle name="20% - Accent6 2 3 6 5" xfId="3374"/>
    <cellStyle name="20% - Accent6 2 3 6 6" xfId="23807"/>
    <cellStyle name="20% - Accent6 2 3 6 7" xfId="35627"/>
    <cellStyle name="20% - Accent6 2 3 7" xfId="3134"/>
    <cellStyle name="20% - Accent6 2 3 7 2" xfId="10363"/>
    <cellStyle name="20% - Accent6 2 3 7 2 2" xfId="21140"/>
    <cellStyle name="20% - Accent6 2 3 7 2 2 2" xfId="32756"/>
    <cellStyle name="20% - Accent6 2 3 7 2 2 3" xfId="48612"/>
    <cellStyle name="20% - Accent6 2 3 7 2 3" xfId="26948"/>
    <cellStyle name="20% - Accent6 2 3 7 2 4" xfId="40530"/>
    <cellStyle name="20% - Accent6 2 3 7 3" xfId="17853"/>
    <cellStyle name="20% - Accent6 2 3 7 3 2" xfId="29469"/>
    <cellStyle name="20% - Accent6 2 3 7 3 3" xfId="45325"/>
    <cellStyle name="20% - Accent6 2 3 7 4" xfId="23661"/>
    <cellStyle name="20% - Accent6 2 3 7 5" xfId="35441"/>
    <cellStyle name="20% - Accent6 2 3 8" xfId="7308"/>
    <cellStyle name="20% - Accent6 2 3 8 2" xfId="9978"/>
    <cellStyle name="20% - Accent6 2 3 8 2 2" xfId="20957"/>
    <cellStyle name="20% - Accent6 2 3 8 2 2 2" xfId="32573"/>
    <cellStyle name="20% - Accent6 2 3 8 2 2 3" xfId="48429"/>
    <cellStyle name="20% - Accent6 2 3 8 2 3" xfId="26765"/>
    <cellStyle name="20% - Accent6 2 3 8 2 4" xfId="40258"/>
    <cellStyle name="20% - Accent6 2 3 8 3" xfId="19022"/>
    <cellStyle name="20% - Accent6 2 3 8 3 2" xfId="30638"/>
    <cellStyle name="20% - Accent6 2 3 8 3 3" xfId="46494"/>
    <cellStyle name="20% - Accent6 2 3 8 4" xfId="24830"/>
    <cellStyle name="20% - Accent6 2 3 8 5" xfId="37980"/>
    <cellStyle name="20% - Accent6 2 3 9" xfId="16501"/>
    <cellStyle name="20% - Accent6 2 3 9 2" xfId="22309"/>
    <cellStyle name="20% - Accent6 2 3 9 2 2" xfId="33925"/>
    <cellStyle name="20% - Accent6 2 3 9 2 3" xfId="49781"/>
    <cellStyle name="20% - Accent6 2 3 9 3" xfId="28117"/>
    <cellStyle name="20% - Accent6 2 3 9 4" xfId="43973"/>
    <cellStyle name="20% - Accent6 2 4" xfId="624"/>
    <cellStyle name="20% - Accent6 2 4 10" xfId="17706"/>
    <cellStyle name="20% - Accent6 2 4 10 2" xfId="29322"/>
    <cellStyle name="20% - Accent6 2 4 10 3" xfId="45178"/>
    <cellStyle name="20% - Accent6 2 4 11" xfId="2708"/>
    <cellStyle name="20% - Accent6 2 4 12" xfId="23514"/>
    <cellStyle name="20% - Accent6 2 4 13" xfId="35165"/>
    <cellStyle name="20% - Accent6 2 4 2" xfId="1175"/>
    <cellStyle name="20% - Accent6 2 4 2 2" xfId="1901"/>
    <cellStyle name="20% - Accent6 2 4 2 2 2" xfId="8445"/>
    <cellStyle name="20% - Accent6 2 4 2 2 2 2" xfId="17487"/>
    <cellStyle name="20% - Accent6 2 4 2 2 2 2 2" xfId="23295"/>
    <cellStyle name="20% - Accent6 2 4 2 2 2 2 2 2" xfId="34911"/>
    <cellStyle name="20% - Accent6 2 4 2 2 2 2 2 3" xfId="50767"/>
    <cellStyle name="20% - Accent6 2 4 2 2 2 2 3" xfId="29103"/>
    <cellStyle name="20% - Accent6 2 4 2 2 2 2 4" xfId="44959"/>
    <cellStyle name="20% - Accent6 2 4 2 2 2 3" xfId="20008"/>
    <cellStyle name="20% - Accent6 2 4 2 2 2 3 2" xfId="31624"/>
    <cellStyle name="20% - Accent6 2 4 2 2 2 3 3" xfId="47480"/>
    <cellStyle name="20% - Accent6 2 4 2 2 2 4" xfId="25816"/>
    <cellStyle name="20% - Accent6 2 4 2 2 2 5" xfId="39035"/>
    <cellStyle name="20% - Accent6 2 4 2 2 3" xfId="11418"/>
    <cellStyle name="20% - Accent6 2 4 2 2 3 2" xfId="22126"/>
    <cellStyle name="20% - Accent6 2 4 2 2 3 2 2" xfId="33742"/>
    <cellStyle name="20% - Accent6 2 4 2 2 3 2 3" xfId="49598"/>
    <cellStyle name="20% - Accent6 2 4 2 2 3 3" xfId="27934"/>
    <cellStyle name="20% - Accent6 2 4 2 2 3 4" xfId="41550"/>
    <cellStyle name="20% - Accent6 2 4 2 2 4" xfId="18839"/>
    <cellStyle name="20% - Accent6 2 4 2 2 4 2" xfId="30455"/>
    <cellStyle name="20% - Accent6 2 4 2 2 4 3" xfId="46311"/>
    <cellStyle name="20% - Accent6 2 4 2 2 5" xfId="4428"/>
    <cellStyle name="20% - Accent6 2 4 2 2 6" xfId="24647"/>
    <cellStyle name="20% - Accent6 2 4 2 2 7" xfId="36566"/>
    <cellStyle name="20% - Accent6 2 4 2 3" xfId="7801"/>
    <cellStyle name="20% - Accent6 2 4 2 3 2" xfId="10806"/>
    <cellStyle name="20% - Accent6 2 4 2 3 2 2" xfId="21542"/>
    <cellStyle name="20% - Accent6 2 4 2 3 2 2 2" xfId="33158"/>
    <cellStyle name="20% - Accent6 2 4 2 3 2 2 3" xfId="49014"/>
    <cellStyle name="20% - Accent6 2 4 2 3 2 3" xfId="27350"/>
    <cellStyle name="20% - Accent6 2 4 2 3 2 4" xfId="40950"/>
    <cellStyle name="20% - Accent6 2 4 2 3 3" xfId="19424"/>
    <cellStyle name="20% - Accent6 2 4 2 3 3 2" xfId="31040"/>
    <cellStyle name="20% - Accent6 2 4 2 3 3 3" xfId="46896"/>
    <cellStyle name="20% - Accent6 2 4 2 3 4" xfId="25232"/>
    <cellStyle name="20% - Accent6 2 4 2 3 5" xfId="38421"/>
    <cellStyle name="20% - Accent6 2 4 2 4" xfId="16903"/>
    <cellStyle name="20% - Accent6 2 4 2 4 2" xfId="22711"/>
    <cellStyle name="20% - Accent6 2 4 2 4 2 2" xfId="34327"/>
    <cellStyle name="20% - Accent6 2 4 2 4 2 3" xfId="50183"/>
    <cellStyle name="20% - Accent6 2 4 2 4 3" xfId="28519"/>
    <cellStyle name="20% - Accent6 2 4 2 4 4" xfId="44375"/>
    <cellStyle name="20% - Accent6 2 4 2 5" xfId="9566"/>
    <cellStyle name="20% - Accent6 2 4 2 5 2" xfId="20592"/>
    <cellStyle name="20% - Accent6 2 4 2 5 2 2" xfId="32208"/>
    <cellStyle name="20% - Accent6 2 4 2 5 2 3" xfId="48064"/>
    <cellStyle name="20% - Accent6 2 4 2 5 3" xfId="26400"/>
    <cellStyle name="20% - Accent6 2 4 2 5 4" xfId="39868"/>
    <cellStyle name="20% - Accent6 2 4 2 6" xfId="18255"/>
    <cellStyle name="20% - Accent6 2 4 2 6 2" xfId="29871"/>
    <cellStyle name="20% - Accent6 2 4 2 6 3" xfId="45727"/>
    <cellStyle name="20% - Accent6 2 4 2 7" xfId="3702"/>
    <cellStyle name="20% - Accent6 2 4 2 8" xfId="24063"/>
    <cellStyle name="20% - Accent6 2 4 2 9" xfId="35920"/>
    <cellStyle name="20% - Accent6 2 4 3" xfId="1385"/>
    <cellStyle name="20% - Accent6 2 4 3 2" xfId="7983"/>
    <cellStyle name="20% - Accent6 2 4 3 2 2" xfId="10996"/>
    <cellStyle name="20% - Accent6 2 4 3 2 2 2" xfId="21724"/>
    <cellStyle name="20% - Accent6 2 4 3 2 2 2 2" xfId="33340"/>
    <cellStyle name="20% - Accent6 2 4 3 2 2 2 3" xfId="49196"/>
    <cellStyle name="20% - Accent6 2 4 3 2 2 3" xfId="27532"/>
    <cellStyle name="20% - Accent6 2 4 3 2 2 4" xfId="41138"/>
    <cellStyle name="20% - Accent6 2 4 3 2 3" xfId="19606"/>
    <cellStyle name="20% - Accent6 2 4 3 2 3 2" xfId="31222"/>
    <cellStyle name="20% - Accent6 2 4 3 2 3 3" xfId="47078"/>
    <cellStyle name="20% - Accent6 2 4 3 2 4" xfId="25414"/>
    <cellStyle name="20% - Accent6 2 4 3 2 5" xfId="38603"/>
    <cellStyle name="20% - Accent6 2 4 3 3" xfId="17085"/>
    <cellStyle name="20% - Accent6 2 4 3 3 2" xfId="22893"/>
    <cellStyle name="20% - Accent6 2 4 3 3 2 2" xfId="34509"/>
    <cellStyle name="20% - Accent6 2 4 3 3 2 3" xfId="50365"/>
    <cellStyle name="20% - Accent6 2 4 3 3 3" xfId="28701"/>
    <cellStyle name="20% - Accent6 2 4 3 3 4" xfId="44557"/>
    <cellStyle name="20% - Accent6 2 4 3 4" xfId="9748"/>
    <cellStyle name="20% - Accent6 2 4 3 4 2" xfId="20774"/>
    <cellStyle name="20% - Accent6 2 4 3 4 2 2" xfId="32390"/>
    <cellStyle name="20% - Accent6 2 4 3 4 2 3" xfId="48246"/>
    <cellStyle name="20% - Accent6 2 4 3 4 3" xfId="26582"/>
    <cellStyle name="20% - Accent6 2 4 3 4 4" xfId="40050"/>
    <cellStyle name="20% - Accent6 2 4 3 5" xfId="18437"/>
    <cellStyle name="20% - Accent6 2 4 3 5 2" xfId="30053"/>
    <cellStyle name="20% - Accent6 2 4 3 5 3" xfId="45909"/>
    <cellStyle name="20% - Accent6 2 4 3 6" xfId="3912"/>
    <cellStyle name="20% - Accent6 2 4 3 7" xfId="24245"/>
    <cellStyle name="20% - Accent6 2 4 3 8" xfId="36110"/>
    <cellStyle name="20% - Accent6 2 4 4" xfId="1680"/>
    <cellStyle name="20% - Accent6 2 4 4 2" xfId="8243"/>
    <cellStyle name="20% - Accent6 2 4 4 2 2" xfId="11265"/>
    <cellStyle name="20% - Accent6 2 4 4 2 2 2" xfId="21980"/>
    <cellStyle name="20% - Accent6 2 4 4 2 2 2 2" xfId="33596"/>
    <cellStyle name="20% - Accent6 2 4 4 2 2 2 3" xfId="49452"/>
    <cellStyle name="20% - Accent6 2 4 4 2 2 3" xfId="27788"/>
    <cellStyle name="20% - Accent6 2 4 4 2 2 4" xfId="41401"/>
    <cellStyle name="20% - Accent6 2 4 4 2 3" xfId="19862"/>
    <cellStyle name="20% - Accent6 2 4 4 2 3 2" xfId="31478"/>
    <cellStyle name="20% - Accent6 2 4 4 2 3 3" xfId="47334"/>
    <cellStyle name="20% - Accent6 2 4 4 2 4" xfId="25670"/>
    <cellStyle name="20% - Accent6 2 4 4 2 5" xfId="38862"/>
    <cellStyle name="20% - Accent6 2 4 4 3" xfId="17341"/>
    <cellStyle name="20% - Accent6 2 4 4 3 2" xfId="23149"/>
    <cellStyle name="20% - Accent6 2 4 4 3 2 2" xfId="34765"/>
    <cellStyle name="20% - Accent6 2 4 4 3 2 3" xfId="50621"/>
    <cellStyle name="20% - Accent6 2 4 4 3 3" xfId="28957"/>
    <cellStyle name="20% - Accent6 2 4 4 3 4" xfId="44813"/>
    <cellStyle name="20% - Accent6 2 4 4 4" xfId="9420"/>
    <cellStyle name="20% - Accent6 2 4 4 4 2" xfId="20446"/>
    <cellStyle name="20% - Accent6 2 4 4 4 2 2" xfId="32062"/>
    <cellStyle name="20% - Accent6 2 4 4 4 2 3" xfId="47918"/>
    <cellStyle name="20% - Accent6 2 4 4 4 3" xfId="26254"/>
    <cellStyle name="20% - Accent6 2 4 4 4 4" xfId="39722"/>
    <cellStyle name="20% - Accent6 2 4 4 5" xfId="18693"/>
    <cellStyle name="20% - Accent6 2 4 4 5 2" xfId="30309"/>
    <cellStyle name="20% - Accent6 2 4 4 5 3" xfId="46165"/>
    <cellStyle name="20% - Accent6 2 4 4 6" xfId="4207"/>
    <cellStyle name="20% - Accent6 2 4 4 7" xfId="24501"/>
    <cellStyle name="20% - Accent6 2 4 4 8" xfId="36389"/>
    <cellStyle name="20% - Accent6 2 4 5" xfId="950"/>
    <cellStyle name="20% - Accent6 2 4 5 2" xfId="7645"/>
    <cellStyle name="20% - Accent6 2 4 5 2 2" xfId="16757"/>
    <cellStyle name="20% - Accent6 2 4 5 2 2 2" xfId="22565"/>
    <cellStyle name="20% - Accent6 2 4 5 2 2 2 2" xfId="34181"/>
    <cellStyle name="20% - Accent6 2 4 5 2 2 2 3" xfId="50037"/>
    <cellStyle name="20% - Accent6 2 4 5 2 2 3" xfId="28373"/>
    <cellStyle name="20% - Accent6 2 4 5 2 2 4" xfId="44229"/>
    <cellStyle name="20% - Accent6 2 4 5 2 3" xfId="19278"/>
    <cellStyle name="20% - Accent6 2 4 5 2 3 2" xfId="30894"/>
    <cellStyle name="20% - Accent6 2 4 5 2 3 3" xfId="46750"/>
    <cellStyle name="20% - Accent6 2 4 5 2 4" xfId="25086"/>
    <cellStyle name="20% - Accent6 2 4 5 2 5" xfId="38271"/>
    <cellStyle name="20% - Accent6 2 4 5 3" xfId="10633"/>
    <cellStyle name="20% - Accent6 2 4 5 3 2" xfId="21396"/>
    <cellStyle name="20% - Accent6 2 4 5 3 2 2" xfId="33012"/>
    <cellStyle name="20% - Accent6 2 4 5 3 2 3" xfId="48868"/>
    <cellStyle name="20% - Accent6 2 4 5 3 3" xfId="27204"/>
    <cellStyle name="20% - Accent6 2 4 5 3 4" xfId="40793"/>
    <cellStyle name="20% - Accent6 2 4 5 4" xfId="18109"/>
    <cellStyle name="20% - Accent6 2 4 5 4 2" xfId="29725"/>
    <cellStyle name="20% - Accent6 2 4 5 4 3" xfId="45581"/>
    <cellStyle name="20% - Accent6 2 4 5 5" xfId="3486"/>
    <cellStyle name="20% - Accent6 2 4 5 6" xfId="23917"/>
    <cellStyle name="20% - Accent6 2 4 5 7" xfId="35739"/>
    <cellStyle name="20% - Accent6 2 4 6" xfId="3173"/>
    <cellStyle name="20% - Accent6 2 4 6 2" xfId="10402"/>
    <cellStyle name="20% - Accent6 2 4 6 2 2" xfId="21176"/>
    <cellStyle name="20% - Accent6 2 4 6 2 2 2" xfId="32792"/>
    <cellStyle name="20% - Accent6 2 4 6 2 2 3" xfId="48648"/>
    <cellStyle name="20% - Accent6 2 4 6 2 3" xfId="26984"/>
    <cellStyle name="20% - Accent6 2 4 6 2 4" xfId="40568"/>
    <cellStyle name="20% - Accent6 2 4 6 3" xfId="17889"/>
    <cellStyle name="20% - Accent6 2 4 6 3 2" xfId="29505"/>
    <cellStyle name="20% - Accent6 2 4 6 3 3" xfId="45361"/>
    <cellStyle name="20% - Accent6 2 4 6 4" xfId="23697"/>
    <cellStyle name="20% - Accent6 2 4 6 5" xfId="35479"/>
    <cellStyle name="20% - Accent6 2 4 7" xfId="7344"/>
    <cellStyle name="20% - Accent6 2 4 7 2" xfId="10014"/>
    <cellStyle name="20% - Accent6 2 4 7 2 2" xfId="20993"/>
    <cellStyle name="20% - Accent6 2 4 7 2 2 2" xfId="32609"/>
    <cellStyle name="20% - Accent6 2 4 7 2 2 3" xfId="48465"/>
    <cellStyle name="20% - Accent6 2 4 7 2 3" xfId="26801"/>
    <cellStyle name="20% - Accent6 2 4 7 2 4" xfId="40294"/>
    <cellStyle name="20% - Accent6 2 4 7 3" xfId="19058"/>
    <cellStyle name="20% - Accent6 2 4 7 3 2" xfId="30674"/>
    <cellStyle name="20% - Accent6 2 4 7 3 3" xfId="46530"/>
    <cellStyle name="20% - Accent6 2 4 7 4" xfId="24866"/>
    <cellStyle name="20% - Accent6 2 4 7 5" xfId="38016"/>
    <cellStyle name="20% - Accent6 2 4 8" xfId="16537"/>
    <cellStyle name="20% - Accent6 2 4 8 2" xfId="22345"/>
    <cellStyle name="20% - Accent6 2 4 8 2 2" xfId="33961"/>
    <cellStyle name="20% - Accent6 2 4 8 2 3" xfId="49817"/>
    <cellStyle name="20% - Accent6 2 4 8 3" xfId="28153"/>
    <cellStyle name="20% - Accent6 2 4 8 4" xfId="44009"/>
    <cellStyle name="20% - Accent6 2 4 9" xfId="9164"/>
    <cellStyle name="20% - Accent6 2 4 9 2" xfId="20190"/>
    <cellStyle name="20% - Accent6 2 4 9 2 2" xfId="31806"/>
    <cellStyle name="20% - Accent6 2 4 9 2 3" xfId="47662"/>
    <cellStyle name="20% - Accent6 2 4 9 3" xfId="25998"/>
    <cellStyle name="20% - Accent6 2 4 9 4" xfId="39466"/>
    <cellStyle name="20% - Accent6 2 5" xfId="678"/>
    <cellStyle name="20% - Accent6 2 5 10" xfId="17742"/>
    <cellStyle name="20% - Accent6 2 5 10 2" xfId="29358"/>
    <cellStyle name="20% - Accent6 2 5 10 3" xfId="45214"/>
    <cellStyle name="20% - Accent6 2 5 11" xfId="2762"/>
    <cellStyle name="20% - Accent6 2 5 12" xfId="23550"/>
    <cellStyle name="20% - Accent6 2 5 13" xfId="35209"/>
    <cellStyle name="20% - Accent6 2 5 2" xfId="1229"/>
    <cellStyle name="20% - Accent6 2 5 2 2" xfId="1937"/>
    <cellStyle name="20% - Accent6 2 5 2 2 2" xfId="8481"/>
    <cellStyle name="20% - Accent6 2 5 2 2 2 2" xfId="17523"/>
    <cellStyle name="20% - Accent6 2 5 2 2 2 2 2" xfId="23331"/>
    <cellStyle name="20% - Accent6 2 5 2 2 2 2 2 2" xfId="34947"/>
    <cellStyle name="20% - Accent6 2 5 2 2 2 2 2 3" xfId="50803"/>
    <cellStyle name="20% - Accent6 2 5 2 2 2 2 3" xfId="29139"/>
    <cellStyle name="20% - Accent6 2 5 2 2 2 2 4" xfId="44995"/>
    <cellStyle name="20% - Accent6 2 5 2 2 2 3" xfId="20044"/>
    <cellStyle name="20% - Accent6 2 5 2 2 2 3 2" xfId="31660"/>
    <cellStyle name="20% - Accent6 2 5 2 2 2 3 3" xfId="47516"/>
    <cellStyle name="20% - Accent6 2 5 2 2 2 4" xfId="25852"/>
    <cellStyle name="20% - Accent6 2 5 2 2 2 5" xfId="39071"/>
    <cellStyle name="20% - Accent6 2 5 2 2 3" xfId="11454"/>
    <cellStyle name="20% - Accent6 2 5 2 2 3 2" xfId="22162"/>
    <cellStyle name="20% - Accent6 2 5 2 2 3 2 2" xfId="33778"/>
    <cellStyle name="20% - Accent6 2 5 2 2 3 2 3" xfId="49634"/>
    <cellStyle name="20% - Accent6 2 5 2 2 3 3" xfId="27970"/>
    <cellStyle name="20% - Accent6 2 5 2 2 3 4" xfId="41586"/>
    <cellStyle name="20% - Accent6 2 5 2 2 4" xfId="18875"/>
    <cellStyle name="20% - Accent6 2 5 2 2 4 2" xfId="30491"/>
    <cellStyle name="20% - Accent6 2 5 2 2 4 3" xfId="46347"/>
    <cellStyle name="20% - Accent6 2 5 2 2 5" xfId="4464"/>
    <cellStyle name="20% - Accent6 2 5 2 2 6" xfId="24683"/>
    <cellStyle name="20% - Accent6 2 5 2 2 7" xfId="36602"/>
    <cellStyle name="20% - Accent6 2 5 2 3" xfId="7837"/>
    <cellStyle name="20% - Accent6 2 5 2 3 2" xfId="10848"/>
    <cellStyle name="20% - Accent6 2 5 2 3 2 2" xfId="21578"/>
    <cellStyle name="20% - Accent6 2 5 2 3 2 2 2" xfId="33194"/>
    <cellStyle name="20% - Accent6 2 5 2 3 2 2 3" xfId="49050"/>
    <cellStyle name="20% - Accent6 2 5 2 3 2 3" xfId="27386"/>
    <cellStyle name="20% - Accent6 2 5 2 3 2 4" xfId="40991"/>
    <cellStyle name="20% - Accent6 2 5 2 3 3" xfId="19460"/>
    <cellStyle name="20% - Accent6 2 5 2 3 3 2" xfId="31076"/>
    <cellStyle name="20% - Accent6 2 5 2 3 3 3" xfId="46932"/>
    <cellStyle name="20% - Accent6 2 5 2 3 4" xfId="25268"/>
    <cellStyle name="20% - Accent6 2 5 2 3 5" xfId="38457"/>
    <cellStyle name="20% - Accent6 2 5 2 4" xfId="16939"/>
    <cellStyle name="20% - Accent6 2 5 2 4 2" xfId="22747"/>
    <cellStyle name="20% - Accent6 2 5 2 4 2 2" xfId="34363"/>
    <cellStyle name="20% - Accent6 2 5 2 4 2 3" xfId="50219"/>
    <cellStyle name="20% - Accent6 2 5 2 4 3" xfId="28555"/>
    <cellStyle name="20% - Accent6 2 5 2 4 4" xfId="44411"/>
    <cellStyle name="20% - Accent6 2 5 2 5" xfId="9602"/>
    <cellStyle name="20% - Accent6 2 5 2 5 2" xfId="20628"/>
    <cellStyle name="20% - Accent6 2 5 2 5 2 2" xfId="32244"/>
    <cellStyle name="20% - Accent6 2 5 2 5 2 3" xfId="48100"/>
    <cellStyle name="20% - Accent6 2 5 2 5 3" xfId="26436"/>
    <cellStyle name="20% - Accent6 2 5 2 5 4" xfId="39904"/>
    <cellStyle name="20% - Accent6 2 5 2 6" xfId="18291"/>
    <cellStyle name="20% - Accent6 2 5 2 6 2" xfId="29907"/>
    <cellStyle name="20% - Accent6 2 5 2 6 3" xfId="45763"/>
    <cellStyle name="20% - Accent6 2 5 2 7" xfId="3756"/>
    <cellStyle name="20% - Accent6 2 5 2 8" xfId="24099"/>
    <cellStyle name="20% - Accent6 2 5 2 9" xfId="35964"/>
    <cellStyle name="20% - Accent6 2 5 3" xfId="1421"/>
    <cellStyle name="20% - Accent6 2 5 3 2" xfId="8019"/>
    <cellStyle name="20% - Accent6 2 5 3 2 2" xfId="11032"/>
    <cellStyle name="20% - Accent6 2 5 3 2 2 2" xfId="21760"/>
    <cellStyle name="20% - Accent6 2 5 3 2 2 2 2" xfId="33376"/>
    <cellStyle name="20% - Accent6 2 5 3 2 2 2 3" xfId="49232"/>
    <cellStyle name="20% - Accent6 2 5 3 2 2 3" xfId="27568"/>
    <cellStyle name="20% - Accent6 2 5 3 2 2 4" xfId="41174"/>
    <cellStyle name="20% - Accent6 2 5 3 2 3" xfId="19642"/>
    <cellStyle name="20% - Accent6 2 5 3 2 3 2" xfId="31258"/>
    <cellStyle name="20% - Accent6 2 5 3 2 3 3" xfId="47114"/>
    <cellStyle name="20% - Accent6 2 5 3 2 4" xfId="25450"/>
    <cellStyle name="20% - Accent6 2 5 3 2 5" xfId="38639"/>
    <cellStyle name="20% - Accent6 2 5 3 3" xfId="17121"/>
    <cellStyle name="20% - Accent6 2 5 3 3 2" xfId="22929"/>
    <cellStyle name="20% - Accent6 2 5 3 3 2 2" xfId="34545"/>
    <cellStyle name="20% - Accent6 2 5 3 3 2 3" xfId="50401"/>
    <cellStyle name="20% - Accent6 2 5 3 3 3" xfId="28737"/>
    <cellStyle name="20% - Accent6 2 5 3 3 4" xfId="44593"/>
    <cellStyle name="20% - Accent6 2 5 3 4" xfId="9784"/>
    <cellStyle name="20% - Accent6 2 5 3 4 2" xfId="20810"/>
    <cellStyle name="20% - Accent6 2 5 3 4 2 2" xfId="32426"/>
    <cellStyle name="20% - Accent6 2 5 3 4 2 3" xfId="48282"/>
    <cellStyle name="20% - Accent6 2 5 3 4 3" xfId="26618"/>
    <cellStyle name="20% - Accent6 2 5 3 4 4" xfId="40086"/>
    <cellStyle name="20% - Accent6 2 5 3 5" xfId="18473"/>
    <cellStyle name="20% - Accent6 2 5 3 5 2" xfId="30089"/>
    <cellStyle name="20% - Accent6 2 5 3 5 3" xfId="45945"/>
    <cellStyle name="20% - Accent6 2 5 3 6" xfId="3948"/>
    <cellStyle name="20% - Accent6 2 5 3 7" xfId="24281"/>
    <cellStyle name="20% - Accent6 2 5 3 8" xfId="36146"/>
    <cellStyle name="20% - Accent6 2 5 4" xfId="1730"/>
    <cellStyle name="20% - Accent6 2 5 4 2" xfId="8279"/>
    <cellStyle name="20% - Accent6 2 5 4 2 2" xfId="11306"/>
    <cellStyle name="20% - Accent6 2 5 4 2 2 2" xfId="22016"/>
    <cellStyle name="20% - Accent6 2 5 4 2 2 2 2" xfId="33632"/>
    <cellStyle name="20% - Accent6 2 5 4 2 2 2 3" xfId="49488"/>
    <cellStyle name="20% - Accent6 2 5 4 2 2 3" xfId="27824"/>
    <cellStyle name="20% - Accent6 2 5 4 2 2 4" xfId="41439"/>
    <cellStyle name="20% - Accent6 2 5 4 2 3" xfId="19898"/>
    <cellStyle name="20% - Accent6 2 5 4 2 3 2" xfId="31514"/>
    <cellStyle name="20% - Accent6 2 5 4 2 3 3" xfId="47370"/>
    <cellStyle name="20% - Accent6 2 5 4 2 4" xfId="25706"/>
    <cellStyle name="20% - Accent6 2 5 4 2 5" xfId="38898"/>
    <cellStyle name="20% - Accent6 2 5 4 3" xfId="17377"/>
    <cellStyle name="20% - Accent6 2 5 4 3 2" xfId="23185"/>
    <cellStyle name="20% - Accent6 2 5 4 3 2 2" xfId="34801"/>
    <cellStyle name="20% - Accent6 2 5 4 3 2 3" xfId="50657"/>
    <cellStyle name="20% - Accent6 2 5 4 3 3" xfId="28993"/>
    <cellStyle name="20% - Accent6 2 5 4 3 4" xfId="44849"/>
    <cellStyle name="20% - Accent6 2 5 4 4" xfId="9456"/>
    <cellStyle name="20% - Accent6 2 5 4 4 2" xfId="20482"/>
    <cellStyle name="20% - Accent6 2 5 4 4 2 2" xfId="32098"/>
    <cellStyle name="20% - Accent6 2 5 4 4 2 3" xfId="47954"/>
    <cellStyle name="20% - Accent6 2 5 4 4 3" xfId="26290"/>
    <cellStyle name="20% - Accent6 2 5 4 4 4" xfId="39758"/>
    <cellStyle name="20% - Accent6 2 5 4 5" xfId="18729"/>
    <cellStyle name="20% - Accent6 2 5 4 5 2" xfId="30345"/>
    <cellStyle name="20% - Accent6 2 5 4 5 3" xfId="46201"/>
    <cellStyle name="20% - Accent6 2 5 4 6" xfId="4257"/>
    <cellStyle name="20% - Accent6 2 5 4 7" xfId="24537"/>
    <cellStyle name="20% - Accent6 2 5 4 8" xfId="36429"/>
    <cellStyle name="20% - Accent6 2 5 5" xfId="990"/>
    <cellStyle name="20% - Accent6 2 5 5 2" xfId="7685"/>
    <cellStyle name="20% - Accent6 2 5 5 2 2" xfId="16793"/>
    <cellStyle name="20% - Accent6 2 5 5 2 2 2" xfId="22601"/>
    <cellStyle name="20% - Accent6 2 5 5 2 2 2 2" xfId="34217"/>
    <cellStyle name="20% - Accent6 2 5 5 2 2 2 3" xfId="50073"/>
    <cellStyle name="20% - Accent6 2 5 5 2 2 3" xfId="28409"/>
    <cellStyle name="20% - Accent6 2 5 5 2 2 4" xfId="44265"/>
    <cellStyle name="20% - Accent6 2 5 5 2 3" xfId="19314"/>
    <cellStyle name="20% - Accent6 2 5 5 2 3 2" xfId="30930"/>
    <cellStyle name="20% - Accent6 2 5 5 2 3 3" xfId="46786"/>
    <cellStyle name="20% - Accent6 2 5 5 2 4" xfId="25122"/>
    <cellStyle name="20% - Accent6 2 5 5 2 5" xfId="38309"/>
    <cellStyle name="20% - Accent6 2 5 5 3" xfId="10669"/>
    <cellStyle name="20% - Accent6 2 5 5 3 2" xfId="21432"/>
    <cellStyle name="20% - Accent6 2 5 5 3 2 2" xfId="33048"/>
    <cellStyle name="20% - Accent6 2 5 5 3 2 3" xfId="48904"/>
    <cellStyle name="20% - Accent6 2 5 5 3 3" xfId="27240"/>
    <cellStyle name="20% - Accent6 2 5 5 3 4" xfId="40829"/>
    <cellStyle name="20% - Accent6 2 5 5 4" xfId="18145"/>
    <cellStyle name="20% - Accent6 2 5 5 4 2" xfId="29761"/>
    <cellStyle name="20% - Accent6 2 5 5 4 3" xfId="45617"/>
    <cellStyle name="20% - Accent6 2 5 5 5" xfId="3526"/>
    <cellStyle name="20% - Accent6 2 5 5 6" xfId="23953"/>
    <cellStyle name="20% - Accent6 2 5 5 7" xfId="35777"/>
    <cellStyle name="20% - Accent6 2 5 6" xfId="3218"/>
    <cellStyle name="20% - Accent6 2 5 6 2" xfId="10446"/>
    <cellStyle name="20% - Accent6 2 5 6 2 2" xfId="21212"/>
    <cellStyle name="20% - Accent6 2 5 6 2 2 2" xfId="32828"/>
    <cellStyle name="20% - Accent6 2 5 6 2 2 3" xfId="48684"/>
    <cellStyle name="20% - Accent6 2 5 6 2 3" xfId="27020"/>
    <cellStyle name="20% - Accent6 2 5 6 2 4" xfId="40609"/>
    <cellStyle name="20% - Accent6 2 5 6 3" xfId="17925"/>
    <cellStyle name="20% - Accent6 2 5 6 3 2" xfId="29541"/>
    <cellStyle name="20% - Accent6 2 5 6 3 3" xfId="45397"/>
    <cellStyle name="20% - Accent6 2 5 6 4" xfId="23733"/>
    <cellStyle name="20% - Accent6 2 5 6 5" xfId="35520"/>
    <cellStyle name="20% - Accent6 2 5 7" xfId="7380"/>
    <cellStyle name="20% - Accent6 2 5 7 2" xfId="10055"/>
    <cellStyle name="20% - Accent6 2 5 7 2 2" xfId="21029"/>
    <cellStyle name="20% - Accent6 2 5 7 2 2 2" xfId="32645"/>
    <cellStyle name="20% - Accent6 2 5 7 2 2 3" xfId="48501"/>
    <cellStyle name="20% - Accent6 2 5 7 2 3" xfId="26837"/>
    <cellStyle name="20% - Accent6 2 5 7 2 4" xfId="40332"/>
    <cellStyle name="20% - Accent6 2 5 7 3" xfId="19094"/>
    <cellStyle name="20% - Accent6 2 5 7 3 2" xfId="30710"/>
    <cellStyle name="20% - Accent6 2 5 7 3 3" xfId="46566"/>
    <cellStyle name="20% - Accent6 2 5 7 4" xfId="24902"/>
    <cellStyle name="20% - Accent6 2 5 7 5" xfId="38052"/>
    <cellStyle name="20% - Accent6 2 5 8" xfId="16573"/>
    <cellStyle name="20% - Accent6 2 5 8 2" xfId="22381"/>
    <cellStyle name="20% - Accent6 2 5 8 2 2" xfId="33997"/>
    <cellStyle name="20% - Accent6 2 5 8 2 3" xfId="49853"/>
    <cellStyle name="20% - Accent6 2 5 8 3" xfId="28189"/>
    <cellStyle name="20% - Accent6 2 5 8 4" xfId="44045"/>
    <cellStyle name="20% - Accent6 2 5 9" xfId="9200"/>
    <cellStyle name="20% - Accent6 2 5 9 2" xfId="20226"/>
    <cellStyle name="20% - Accent6 2 5 9 2 2" xfId="31842"/>
    <cellStyle name="20% - Accent6 2 5 9 2 3" xfId="47698"/>
    <cellStyle name="20% - Accent6 2 5 9 3" xfId="26034"/>
    <cellStyle name="20% - Accent6 2 5 9 4" xfId="39502"/>
    <cellStyle name="20% - Accent6 2 6" xfId="513"/>
    <cellStyle name="20% - Accent6 2 6 10" xfId="17633"/>
    <cellStyle name="20% - Accent6 2 6 10 2" xfId="29249"/>
    <cellStyle name="20% - Accent6 2 6 10 3" xfId="45105"/>
    <cellStyle name="20% - Accent6 2 6 11" xfId="2622"/>
    <cellStyle name="20% - Accent6 2 6 12" xfId="23441"/>
    <cellStyle name="20% - Accent6 2 6 13" xfId="35085"/>
    <cellStyle name="20% - Accent6 2 6 2" xfId="1270"/>
    <cellStyle name="20% - Accent6 2 6 2 2" xfId="1973"/>
    <cellStyle name="20% - Accent6 2 6 2 2 2" xfId="8517"/>
    <cellStyle name="20% - Accent6 2 6 2 2 2 2" xfId="17559"/>
    <cellStyle name="20% - Accent6 2 6 2 2 2 2 2" xfId="23367"/>
    <cellStyle name="20% - Accent6 2 6 2 2 2 2 2 2" xfId="34983"/>
    <cellStyle name="20% - Accent6 2 6 2 2 2 2 2 3" xfId="50839"/>
    <cellStyle name="20% - Accent6 2 6 2 2 2 2 3" xfId="29175"/>
    <cellStyle name="20% - Accent6 2 6 2 2 2 2 4" xfId="45031"/>
    <cellStyle name="20% - Accent6 2 6 2 2 2 3" xfId="20080"/>
    <cellStyle name="20% - Accent6 2 6 2 2 2 3 2" xfId="31696"/>
    <cellStyle name="20% - Accent6 2 6 2 2 2 3 3" xfId="47552"/>
    <cellStyle name="20% - Accent6 2 6 2 2 2 4" xfId="25888"/>
    <cellStyle name="20% - Accent6 2 6 2 2 2 5" xfId="39107"/>
    <cellStyle name="20% - Accent6 2 6 2 2 3" xfId="11490"/>
    <cellStyle name="20% - Accent6 2 6 2 2 3 2" xfId="22198"/>
    <cellStyle name="20% - Accent6 2 6 2 2 3 2 2" xfId="33814"/>
    <cellStyle name="20% - Accent6 2 6 2 2 3 2 3" xfId="49670"/>
    <cellStyle name="20% - Accent6 2 6 2 2 3 3" xfId="28006"/>
    <cellStyle name="20% - Accent6 2 6 2 2 3 4" xfId="41622"/>
    <cellStyle name="20% - Accent6 2 6 2 2 4" xfId="18911"/>
    <cellStyle name="20% - Accent6 2 6 2 2 4 2" xfId="30527"/>
    <cellStyle name="20% - Accent6 2 6 2 2 4 3" xfId="46383"/>
    <cellStyle name="20% - Accent6 2 6 2 2 5" xfId="4500"/>
    <cellStyle name="20% - Accent6 2 6 2 2 6" xfId="24719"/>
    <cellStyle name="20% - Accent6 2 6 2 2 7" xfId="36638"/>
    <cellStyle name="20% - Accent6 2 6 2 3" xfId="7873"/>
    <cellStyle name="20% - Accent6 2 6 2 3 2" xfId="10885"/>
    <cellStyle name="20% - Accent6 2 6 2 3 2 2" xfId="21614"/>
    <cellStyle name="20% - Accent6 2 6 2 3 2 2 2" xfId="33230"/>
    <cellStyle name="20% - Accent6 2 6 2 3 2 2 3" xfId="49086"/>
    <cellStyle name="20% - Accent6 2 6 2 3 2 3" xfId="27422"/>
    <cellStyle name="20% - Accent6 2 6 2 3 2 4" xfId="41027"/>
    <cellStyle name="20% - Accent6 2 6 2 3 3" xfId="19496"/>
    <cellStyle name="20% - Accent6 2 6 2 3 3 2" xfId="31112"/>
    <cellStyle name="20% - Accent6 2 6 2 3 3 3" xfId="46968"/>
    <cellStyle name="20% - Accent6 2 6 2 3 4" xfId="25304"/>
    <cellStyle name="20% - Accent6 2 6 2 3 5" xfId="38493"/>
    <cellStyle name="20% - Accent6 2 6 2 4" xfId="16975"/>
    <cellStyle name="20% - Accent6 2 6 2 4 2" xfId="22783"/>
    <cellStyle name="20% - Accent6 2 6 2 4 2 2" xfId="34399"/>
    <cellStyle name="20% - Accent6 2 6 2 4 2 3" xfId="50255"/>
    <cellStyle name="20% - Accent6 2 6 2 4 3" xfId="28591"/>
    <cellStyle name="20% - Accent6 2 6 2 4 4" xfId="44447"/>
    <cellStyle name="20% - Accent6 2 6 2 5" xfId="9638"/>
    <cellStyle name="20% - Accent6 2 6 2 5 2" xfId="20664"/>
    <cellStyle name="20% - Accent6 2 6 2 5 2 2" xfId="32280"/>
    <cellStyle name="20% - Accent6 2 6 2 5 2 3" xfId="48136"/>
    <cellStyle name="20% - Accent6 2 6 2 5 3" xfId="26472"/>
    <cellStyle name="20% - Accent6 2 6 2 5 4" xfId="39940"/>
    <cellStyle name="20% - Accent6 2 6 2 6" xfId="18327"/>
    <cellStyle name="20% - Accent6 2 6 2 6 2" xfId="29943"/>
    <cellStyle name="20% - Accent6 2 6 2 6 3" xfId="45799"/>
    <cellStyle name="20% - Accent6 2 6 2 7" xfId="3797"/>
    <cellStyle name="20% - Accent6 2 6 2 8" xfId="24135"/>
    <cellStyle name="20% - Accent6 2 6 2 9" xfId="36000"/>
    <cellStyle name="20% - Accent6 2 6 3" xfId="1457"/>
    <cellStyle name="20% - Accent6 2 6 3 2" xfId="8055"/>
    <cellStyle name="20% - Accent6 2 6 3 2 2" xfId="11068"/>
    <cellStyle name="20% - Accent6 2 6 3 2 2 2" xfId="21796"/>
    <cellStyle name="20% - Accent6 2 6 3 2 2 2 2" xfId="33412"/>
    <cellStyle name="20% - Accent6 2 6 3 2 2 2 3" xfId="49268"/>
    <cellStyle name="20% - Accent6 2 6 3 2 2 3" xfId="27604"/>
    <cellStyle name="20% - Accent6 2 6 3 2 2 4" xfId="41210"/>
    <cellStyle name="20% - Accent6 2 6 3 2 3" xfId="19678"/>
    <cellStyle name="20% - Accent6 2 6 3 2 3 2" xfId="31294"/>
    <cellStyle name="20% - Accent6 2 6 3 2 3 3" xfId="47150"/>
    <cellStyle name="20% - Accent6 2 6 3 2 4" xfId="25486"/>
    <cellStyle name="20% - Accent6 2 6 3 2 5" xfId="38675"/>
    <cellStyle name="20% - Accent6 2 6 3 3" xfId="17157"/>
    <cellStyle name="20% - Accent6 2 6 3 3 2" xfId="22965"/>
    <cellStyle name="20% - Accent6 2 6 3 3 2 2" xfId="34581"/>
    <cellStyle name="20% - Accent6 2 6 3 3 2 3" xfId="50437"/>
    <cellStyle name="20% - Accent6 2 6 3 3 3" xfId="28773"/>
    <cellStyle name="20% - Accent6 2 6 3 3 4" xfId="44629"/>
    <cellStyle name="20% - Accent6 2 6 3 4" xfId="9820"/>
    <cellStyle name="20% - Accent6 2 6 3 4 2" xfId="20846"/>
    <cellStyle name="20% - Accent6 2 6 3 4 2 2" xfId="32462"/>
    <cellStyle name="20% - Accent6 2 6 3 4 2 3" xfId="48318"/>
    <cellStyle name="20% - Accent6 2 6 3 4 3" xfId="26654"/>
    <cellStyle name="20% - Accent6 2 6 3 4 4" xfId="40122"/>
    <cellStyle name="20% - Accent6 2 6 3 5" xfId="18509"/>
    <cellStyle name="20% - Accent6 2 6 3 5 2" xfId="30125"/>
    <cellStyle name="20% - Accent6 2 6 3 5 3" xfId="45981"/>
    <cellStyle name="20% - Accent6 2 6 3 6" xfId="3984"/>
    <cellStyle name="20% - Accent6 2 6 3 7" xfId="24317"/>
    <cellStyle name="20% - Accent6 2 6 3 8" xfId="36182"/>
    <cellStyle name="20% - Accent6 2 6 4" xfId="1601"/>
    <cellStyle name="20% - Accent6 2 6 4 2" xfId="8166"/>
    <cellStyle name="20% - Accent6 2 6 4 2 2" xfId="11192"/>
    <cellStyle name="20% - Accent6 2 6 4 2 2 2" xfId="21907"/>
    <cellStyle name="20% - Accent6 2 6 4 2 2 2 2" xfId="33523"/>
    <cellStyle name="20% - Accent6 2 6 4 2 2 2 3" xfId="49379"/>
    <cellStyle name="20% - Accent6 2 6 4 2 2 3" xfId="27715"/>
    <cellStyle name="20% - Accent6 2 6 4 2 2 4" xfId="41328"/>
    <cellStyle name="20% - Accent6 2 6 4 2 3" xfId="19789"/>
    <cellStyle name="20% - Accent6 2 6 4 2 3 2" xfId="31405"/>
    <cellStyle name="20% - Accent6 2 6 4 2 3 3" xfId="47261"/>
    <cellStyle name="20% - Accent6 2 6 4 2 4" xfId="25597"/>
    <cellStyle name="20% - Accent6 2 6 4 2 5" xfId="38786"/>
    <cellStyle name="20% - Accent6 2 6 4 3" xfId="17268"/>
    <cellStyle name="20% - Accent6 2 6 4 3 2" xfId="23076"/>
    <cellStyle name="20% - Accent6 2 6 4 3 2 2" xfId="34692"/>
    <cellStyle name="20% - Accent6 2 6 4 3 2 3" xfId="50548"/>
    <cellStyle name="20% - Accent6 2 6 4 3 3" xfId="28884"/>
    <cellStyle name="20% - Accent6 2 6 4 3 4" xfId="44740"/>
    <cellStyle name="20% - Accent6 2 6 4 4" xfId="9347"/>
    <cellStyle name="20% - Accent6 2 6 4 4 2" xfId="20373"/>
    <cellStyle name="20% - Accent6 2 6 4 4 2 2" xfId="31989"/>
    <cellStyle name="20% - Accent6 2 6 4 4 2 3" xfId="47845"/>
    <cellStyle name="20% - Accent6 2 6 4 4 3" xfId="26181"/>
    <cellStyle name="20% - Accent6 2 6 4 4 4" xfId="39649"/>
    <cellStyle name="20% - Accent6 2 6 4 5" xfId="18620"/>
    <cellStyle name="20% - Accent6 2 6 4 5 2" xfId="30236"/>
    <cellStyle name="20% - Accent6 2 6 4 5 3" xfId="46092"/>
    <cellStyle name="20% - Accent6 2 6 4 6" xfId="4128"/>
    <cellStyle name="20% - Accent6 2 6 4 7" xfId="24428"/>
    <cellStyle name="20% - Accent6 2 6 4 8" xfId="36311"/>
    <cellStyle name="20% - Accent6 2 6 5" xfId="875"/>
    <cellStyle name="20% - Accent6 2 6 5 2" xfId="7570"/>
    <cellStyle name="20% - Accent6 2 6 5 2 2" xfId="16684"/>
    <cellStyle name="20% - Accent6 2 6 5 2 2 2" xfId="22492"/>
    <cellStyle name="20% - Accent6 2 6 5 2 2 2 2" xfId="34108"/>
    <cellStyle name="20% - Accent6 2 6 5 2 2 2 3" xfId="49964"/>
    <cellStyle name="20% - Accent6 2 6 5 2 2 3" xfId="28300"/>
    <cellStyle name="20% - Accent6 2 6 5 2 2 4" xfId="44156"/>
    <cellStyle name="20% - Accent6 2 6 5 2 3" xfId="19205"/>
    <cellStyle name="20% - Accent6 2 6 5 2 3 2" xfId="30821"/>
    <cellStyle name="20% - Accent6 2 6 5 2 3 3" xfId="46677"/>
    <cellStyle name="20% - Accent6 2 6 5 2 4" xfId="25013"/>
    <cellStyle name="20% - Accent6 2 6 5 2 5" xfId="38196"/>
    <cellStyle name="20% - Accent6 2 6 5 3" xfId="10560"/>
    <cellStyle name="20% - Accent6 2 6 5 3 2" xfId="21323"/>
    <cellStyle name="20% - Accent6 2 6 5 3 2 2" xfId="32939"/>
    <cellStyle name="20% - Accent6 2 6 5 3 2 3" xfId="48795"/>
    <cellStyle name="20% - Accent6 2 6 5 3 3" xfId="27131"/>
    <cellStyle name="20% - Accent6 2 6 5 3 4" xfId="40720"/>
    <cellStyle name="20% - Accent6 2 6 5 4" xfId="18036"/>
    <cellStyle name="20% - Accent6 2 6 5 4 2" xfId="29652"/>
    <cellStyle name="20% - Accent6 2 6 5 4 3" xfId="45508"/>
    <cellStyle name="20% - Accent6 2 6 5 5" xfId="3411"/>
    <cellStyle name="20% - Accent6 2 6 5 6" xfId="23844"/>
    <cellStyle name="20% - Accent6 2 6 5 7" xfId="35664"/>
    <cellStyle name="20% - Accent6 2 6 6" xfId="3075"/>
    <cellStyle name="20% - Accent6 2 6 6 2" xfId="10305"/>
    <cellStyle name="20% - Accent6 2 6 6 2 2" xfId="21103"/>
    <cellStyle name="20% - Accent6 2 6 6 2 2 2" xfId="32719"/>
    <cellStyle name="20% - Accent6 2 6 6 2 2 3" xfId="48575"/>
    <cellStyle name="20% - Accent6 2 6 6 2 3" xfId="26911"/>
    <cellStyle name="20% - Accent6 2 6 6 2 4" xfId="40483"/>
    <cellStyle name="20% - Accent6 2 6 6 3" xfId="17816"/>
    <cellStyle name="20% - Accent6 2 6 6 3 2" xfId="29432"/>
    <cellStyle name="20% - Accent6 2 6 6 3 3" xfId="45288"/>
    <cellStyle name="20% - Accent6 2 6 6 4" xfId="23624"/>
    <cellStyle name="20% - Accent6 2 6 6 5" xfId="35394"/>
    <cellStyle name="20% - Accent6 2 6 7" xfId="7271"/>
    <cellStyle name="20% - Accent6 2 6 7 2" xfId="9937"/>
    <cellStyle name="20% - Accent6 2 6 7 2 2" xfId="20920"/>
    <cellStyle name="20% - Accent6 2 6 7 2 2 2" xfId="32536"/>
    <cellStyle name="20% - Accent6 2 6 7 2 2 3" xfId="48392"/>
    <cellStyle name="20% - Accent6 2 6 7 2 3" xfId="26728"/>
    <cellStyle name="20% - Accent6 2 6 7 2 4" xfId="40221"/>
    <cellStyle name="20% - Accent6 2 6 7 3" xfId="18985"/>
    <cellStyle name="20% - Accent6 2 6 7 3 2" xfId="30601"/>
    <cellStyle name="20% - Accent6 2 6 7 3 3" xfId="46457"/>
    <cellStyle name="20% - Accent6 2 6 7 4" xfId="24793"/>
    <cellStyle name="20% - Accent6 2 6 7 5" xfId="37943"/>
    <cellStyle name="20% - Accent6 2 6 8" xfId="16464"/>
    <cellStyle name="20% - Accent6 2 6 8 2" xfId="22272"/>
    <cellStyle name="20% - Accent6 2 6 8 2 2" xfId="33888"/>
    <cellStyle name="20% - Accent6 2 6 8 2 3" xfId="49744"/>
    <cellStyle name="20% - Accent6 2 6 8 3" xfId="28080"/>
    <cellStyle name="20% - Accent6 2 6 8 4" xfId="43936"/>
    <cellStyle name="20% - Accent6 2 6 9" xfId="9236"/>
    <cellStyle name="20% - Accent6 2 6 9 2" xfId="20262"/>
    <cellStyle name="20% - Accent6 2 6 9 2 2" xfId="31878"/>
    <cellStyle name="20% - Accent6 2 6 9 2 3" xfId="47734"/>
    <cellStyle name="20% - Accent6 2 6 9 3" xfId="26070"/>
    <cellStyle name="20% - Accent6 2 6 9 4" xfId="39538"/>
    <cellStyle name="20% - Accent6 2 7" xfId="1064"/>
    <cellStyle name="20% - Accent6 2 7 2" xfId="1828"/>
    <cellStyle name="20% - Accent6 2 7 2 2" xfId="8372"/>
    <cellStyle name="20% - Accent6 2 7 2 2 2" xfId="17414"/>
    <cellStyle name="20% - Accent6 2 7 2 2 2 2" xfId="23222"/>
    <cellStyle name="20% - Accent6 2 7 2 2 2 2 2" xfId="34838"/>
    <cellStyle name="20% - Accent6 2 7 2 2 2 2 3" xfId="50694"/>
    <cellStyle name="20% - Accent6 2 7 2 2 2 3" xfId="29030"/>
    <cellStyle name="20% - Accent6 2 7 2 2 2 4" xfId="44886"/>
    <cellStyle name="20% - Accent6 2 7 2 2 3" xfId="19935"/>
    <cellStyle name="20% - Accent6 2 7 2 2 3 2" xfId="31551"/>
    <cellStyle name="20% - Accent6 2 7 2 2 3 3" xfId="47407"/>
    <cellStyle name="20% - Accent6 2 7 2 2 4" xfId="25743"/>
    <cellStyle name="20% - Accent6 2 7 2 2 5" xfId="38962"/>
    <cellStyle name="20% - Accent6 2 7 2 3" xfId="11345"/>
    <cellStyle name="20% - Accent6 2 7 2 3 2" xfId="22053"/>
    <cellStyle name="20% - Accent6 2 7 2 3 2 2" xfId="33669"/>
    <cellStyle name="20% - Accent6 2 7 2 3 2 3" xfId="49525"/>
    <cellStyle name="20% - Accent6 2 7 2 3 3" xfId="27861"/>
    <cellStyle name="20% - Accent6 2 7 2 3 4" xfId="41477"/>
    <cellStyle name="20% - Accent6 2 7 2 4" xfId="18766"/>
    <cellStyle name="20% - Accent6 2 7 2 4 2" xfId="30382"/>
    <cellStyle name="20% - Accent6 2 7 2 4 3" xfId="46238"/>
    <cellStyle name="20% - Accent6 2 7 2 5" xfId="4355"/>
    <cellStyle name="20% - Accent6 2 7 2 6" xfId="24574"/>
    <cellStyle name="20% - Accent6 2 7 2 7" xfId="36493"/>
    <cellStyle name="20% - Accent6 2 7 3" xfId="7728"/>
    <cellStyle name="20% - Accent6 2 7 3 2" xfId="10725"/>
    <cellStyle name="20% - Accent6 2 7 3 2 2" xfId="21469"/>
    <cellStyle name="20% - Accent6 2 7 3 2 2 2" xfId="33085"/>
    <cellStyle name="20% - Accent6 2 7 3 2 2 3" xfId="48941"/>
    <cellStyle name="20% - Accent6 2 7 3 2 3" xfId="27277"/>
    <cellStyle name="20% - Accent6 2 7 3 2 4" xfId="40875"/>
    <cellStyle name="20% - Accent6 2 7 3 3" xfId="19351"/>
    <cellStyle name="20% - Accent6 2 7 3 3 2" xfId="30967"/>
    <cellStyle name="20% - Accent6 2 7 3 3 3" xfId="46823"/>
    <cellStyle name="20% - Accent6 2 7 3 4" xfId="25159"/>
    <cellStyle name="20% - Accent6 2 7 3 5" xfId="38348"/>
    <cellStyle name="20% - Accent6 2 7 4" xfId="16830"/>
    <cellStyle name="20% - Accent6 2 7 4 2" xfId="22638"/>
    <cellStyle name="20% - Accent6 2 7 4 2 2" xfId="34254"/>
    <cellStyle name="20% - Accent6 2 7 4 2 3" xfId="50110"/>
    <cellStyle name="20% - Accent6 2 7 4 3" xfId="28446"/>
    <cellStyle name="20% - Accent6 2 7 4 4" xfId="44302"/>
    <cellStyle name="20% - Accent6 2 7 5" xfId="9493"/>
    <cellStyle name="20% - Accent6 2 7 5 2" xfId="20519"/>
    <cellStyle name="20% - Accent6 2 7 5 2 2" xfId="32135"/>
    <cellStyle name="20% - Accent6 2 7 5 2 3" xfId="47991"/>
    <cellStyle name="20% - Accent6 2 7 5 3" xfId="26327"/>
    <cellStyle name="20% - Accent6 2 7 5 4" xfId="39795"/>
    <cellStyle name="20% - Accent6 2 7 6" xfId="18182"/>
    <cellStyle name="20% - Accent6 2 7 6 2" xfId="29798"/>
    <cellStyle name="20% - Accent6 2 7 6 3" xfId="45654"/>
    <cellStyle name="20% - Accent6 2 7 7" xfId="3591"/>
    <cellStyle name="20% - Accent6 2 7 8" xfId="23990"/>
    <cellStyle name="20% - Accent6 2 7 9" xfId="35828"/>
    <cellStyle name="20% - Accent6 2 8" xfId="1312"/>
    <cellStyle name="20% - Accent6 2 8 2" xfId="7910"/>
    <cellStyle name="20% - Accent6 2 8 2 2" xfId="10923"/>
    <cellStyle name="20% - Accent6 2 8 2 2 2" xfId="21651"/>
    <cellStyle name="20% - Accent6 2 8 2 2 2 2" xfId="33267"/>
    <cellStyle name="20% - Accent6 2 8 2 2 2 3" xfId="49123"/>
    <cellStyle name="20% - Accent6 2 8 2 2 3" xfId="27459"/>
    <cellStyle name="20% - Accent6 2 8 2 2 4" xfId="41065"/>
    <cellStyle name="20% - Accent6 2 8 2 3" xfId="19533"/>
    <cellStyle name="20% - Accent6 2 8 2 3 2" xfId="31149"/>
    <cellStyle name="20% - Accent6 2 8 2 3 3" xfId="47005"/>
    <cellStyle name="20% - Accent6 2 8 2 4" xfId="25341"/>
    <cellStyle name="20% - Accent6 2 8 2 5" xfId="38530"/>
    <cellStyle name="20% - Accent6 2 8 3" xfId="17012"/>
    <cellStyle name="20% - Accent6 2 8 3 2" xfId="22820"/>
    <cellStyle name="20% - Accent6 2 8 3 2 2" xfId="34436"/>
    <cellStyle name="20% - Accent6 2 8 3 2 3" xfId="50292"/>
    <cellStyle name="20% - Accent6 2 8 3 3" xfId="28628"/>
    <cellStyle name="20% - Accent6 2 8 3 4" xfId="44484"/>
    <cellStyle name="20% - Accent6 2 8 4" xfId="9675"/>
    <cellStyle name="20% - Accent6 2 8 4 2" xfId="20701"/>
    <cellStyle name="20% - Accent6 2 8 4 2 2" xfId="32317"/>
    <cellStyle name="20% - Accent6 2 8 4 2 3" xfId="48173"/>
    <cellStyle name="20% - Accent6 2 8 4 3" xfId="26509"/>
    <cellStyle name="20% - Accent6 2 8 4 4" xfId="39977"/>
    <cellStyle name="20% - Accent6 2 8 5" xfId="18364"/>
    <cellStyle name="20% - Accent6 2 8 5 2" xfId="29980"/>
    <cellStyle name="20% - Accent6 2 8 5 3" xfId="45836"/>
    <cellStyle name="20% - Accent6 2 8 6" xfId="3839"/>
    <cellStyle name="20% - Accent6 2 8 7" xfId="24172"/>
    <cellStyle name="20% - Accent6 2 8 8" xfId="36037"/>
    <cellStyle name="20% - Accent6 2 9" xfId="1498"/>
    <cellStyle name="20% - Accent6 2 9 2" xfId="8092"/>
    <cellStyle name="20% - Accent6 2 9 2 2" xfId="11107"/>
    <cellStyle name="20% - Accent6 2 9 2 2 2" xfId="21833"/>
    <cellStyle name="20% - Accent6 2 9 2 2 2 2" xfId="33449"/>
    <cellStyle name="20% - Accent6 2 9 2 2 2 3" xfId="49305"/>
    <cellStyle name="20% - Accent6 2 9 2 2 3" xfId="27641"/>
    <cellStyle name="20% - Accent6 2 9 2 2 4" xfId="41248"/>
    <cellStyle name="20% - Accent6 2 9 2 3" xfId="19715"/>
    <cellStyle name="20% - Accent6 2 9 2 3 2" xfId="31331"/>
    <cellStyle name="20% - Accent6 2 9 2 3 3" xfId="47187"/>
    <cellStyle name="20% - Accent6 2 9 2 4" xfId="25523"/>
    <cellStyle name="20% - Accent6 2 9 2 5" xfId="38712"/>
    <cellStyle name="20% - Accent6 2 9 3" xfId="17194"/>
    <cellStyle name="20% - Accent6 2 9 3 2" xfId="23002"/>
    <cellStyle name="20% - Accent6 2 9 3 2 2" xfId="34618"/>
    <cellStyle name="20% - Accent6 2 9 3 2 3" xfId="50474"/>
    <cellStyle name="20% - Accent6 2 9 3 3" xfId="28810"/>
    <cellStyle name="20% - Accent6 2 9 3 4" xfId="44666"/>
    <cellStyle name="20% - Accent6 2 9 4" xfId="9273"/>
    <cellStyle name="20% - Accent6 2 9 4 2" xfId="20299"/>
    <cellStyle name="20% - Accent6 2 9 4 2 2" xfId="31915"/>
    <cellStyle name="20% - Accent6 2 9 4 2 3" xfId="47771"/>
    <cellStyle name="20% - Accent6 2 9 4 3" xfId="26107"/>
    <cellStyle name="20% - Accent6 2 9 4 4" xfId="39575"/>
    <cellStyle name="20% - Accent6 2 9 5" xfId="18546"/>
    <cellStyle name="20% - Accent6 2 9 5 2" xfId="30162"/>
    <cellStyle name="20% - Accent6 2 9 5 3" xfId="46018"/>
    <cellStyle name="20% - Accent6 2 9 6" xfId="4025"/>
    <cellStyle name="20% - Accent6 2 9 7" xfId="24354"/>
    <cellStyle name="20% - Accent6 2 9 8" xfId="36222"/>
    <cellStyle name="20% - Accent6 3" xfId="206"/>
    <cellStyle name="40% - Accent1 2" xfId="207"/>
    <cellStyle name="40% - Accent1 2 10" xfId="734"/>
    <cellStyle name="40% - Accent1 2 10 2" xfId="7429"/>
    <cellStyle name="40% - Accent1 2 10 2 2" xfId="16611"/>
    <cellStyle name="40% - Accent1 2 10 2 2 2" xfId="22419"/>
    <cellStyle name="40% - Accent1 2 10 2 2 2 2" xfId="34035"/>
    <cellStyle name="40% - Accent1 2 10 2 2 2 3" xfId="49891"/>
    <cellStyle name="40% - Accent1 2 10 2 2 3" xfId="28227"/>
    <cellStyle name="40% - Accent1 2 10 2 2 4" xfId="44083"/>
    <cellStyle name="40% - Accent1 2 10 2 3" xfId="19132"/>
    <cellStyle name="40% - Accent1 2 10 2 3 2" xfId="30748"/>
    <cellStyle name="40% - Accent1 2 10 2 3 3" xfId="46604"/>
    <cellStyle name="40% - Accent1 2 10 2 4" xfId="24940"/>
    <cellStyle name="40% - Accent1 2 10 2 5" xfId="38097"/>
    <cellStyle name="40% - Accent1 2 10 3" xfId="10487"/>
    <cellStyle name="40% - Accent1 2 10 3 2" xfId="21250"/>
    <cellStyle name="40% - Accent1 2 10 3 2 2" xfId="32866"/>
    <cellStyle name="40% - Accent1 2 10 3 2 3" xfId="48722"/>
    <cellStyle name="40% - Accent1 2 10 3 3" xfId="27058"/>
    <cellStyle name="40% - Accent1 2 10 3 4" xfId="40647"/>
    <cellStyle name="40% - Accent1 2 10 4" xfId="17963"/>
    <cellStyle name="40% - Accent1 2 10 4 2" xfId="29579"/>
    <cellStyle name="40% - Accent1 2 10 4 3" xfId="45435"/>
    <cellStyle name="40% - Accent1 2 10 5" xfId="3270"/>
    <cellStyle name="40% - Accent1 2 10 6" xfId="23771"/>
    <cellStyle name="40% - Accent1 2 10 7" xfId="35565"/>
    <cellStyle name="40% - Accent1 2 11" xfId="2882"/>
    <cellStyle name="40% - Accent1 2 11 2" xfId="10125"/>
    <cellStyle name="40% - Accent1 2 11 2 2" xfId="21067"/>
    <cellStyle name="40% - Accent1 2 11 2 2 2" xfId="32683"/>
    <cellStyle name="40% - Accent1 2 11 2 2 3" xfId="48539"/>
    <cellStyle name="40% - Accent1 2 11 2 3" xfId="26875"/>
    <cellStyle name="40% - Accent1 2 11 2 4" xfId="40383"/>
    <cellStyle name="40% - Accent1 2 11 3" xfId="17780"/>
    <cellStyle name="40% - Accent1 2 11 3 2" xfId="29396"/>
    <cellStyle name="40% - Accent1 2 11 3 3" xfId="45252"/>
    <cellStyle name="40% - Accent1 2 11 4" xfId="23588"/>
    <cellStyle name="40% - Accent1 2 11 5" xfId="35285"/>
    <cellStyle name="40% - Accent1 2 12" xfId="7235"/>
    <cellStyle name="40% - Accent1 2 12 2" xfId="9866"/>
    <cellStyle name="40% - Accent1 2 12 2 2" xfId="20884"/>
    <cellStyle name="40% - Accent1 2 12 2 2 2" xfId="32500"/>
    <cellStyle name="40% - Accent1 2 12 2 2 3" xfId="48356"/>
    <cellStyle name="40% - Accent1 2 12 2 3" xfId="26692"/>
    <cellStyle name="40% - Accent1 2 12 2 4" xfId="40165"/>
    <cellStyle name="40% - Accent1 2 12 3" xfId="18949"/>
    <cellStyle name="40% - Accent1 2 12 3 2" xfId="30565"/>
    <cellStyle name="40% - Accent1 2 12 3 3" xfId="46421"/>
    <cellStyle name="40% - Accent1 2 12 4" xfId="24757"/>
    <cellStyle name="40% - Accent1 2 12 5" xfId="37907"/>
    <cellStyle name="40% - Accent1 2 13" xfId="16428"/>
    <cellStyle name="40% - Accent1 2 13 2" xfId="22236"/>
    <cellStyle name="40% - Accent1 2 13 2 2" xfId="33852"/>
    <cellStyle name="40% - Accent1 2 13 2 3" xfId="49708"/>
    <cellStyle name="40% - Accent1 2 13 3" xfId="28044"/>
    <cellStyle name="40% - Accent1 2 13 4" xfId="43900"/>
    <cellStyle name="40% - Accent1 2 14" xfId="9092"/>
    <cellStyle name="40% - Accent1 2 14 2" xfId="20118"/>
    <cellStyle name="40% - Accent1 2 14 2 2" xfId="31734"/>
    <cellStyle name="40% - Accent1 2 14 2 3" xfId="47590"/>
    <cellStyle name="40% - Accent1 2 14 3" xfId="25926"/>
    <cellStyle name="40% - Accent1 2 14 4" xfId="39394"/>
    <cellStyle name="40% - Accent1 2 15" xfId="17597"/>
    <cellStyle name="40% - Accent1 2 15 2" xfId="29213"/>
    <cellStyle name="40% - Accent1 2 15 3" xfId="45069"/>
    <cellStyle name="40% - Accent1 2 16" xfId="2552"/>
    <cellStyle name="40% - Accent1 2 17" xfId="23405"/>
    <cellStyle name="40% - Accent1 2 18" xfId="35029"/>
    <cellStyle name="40% - Accent1 2 2" xfId="462"/>
    <cellStyle name="40% - Accent1 2 2 10" xfId="3042"/>
    <cellStyle name="40% - Accent1 2 2 10 2" xfId="10272"/>
    <cellStyle name="40% - Accent1 2 2 10 2 2" xfId="21085"/>
    <cellStyle name="40% - Accent1 2 2 10 2 2 2" xfId="32701"/>
    <cellStyle name="40% - Accent1 2 2 10 2 2 3" xfId="48557"/>
    <cellStyle name="40% - Accent1 2 2 10 2 3" xfId="26893"/>
    <cellStyle name="40% - Accent1 2 2 10 2 4" xfId="40457"/>
    <cellStyle name="40% - Accent1 2 2 10 3" xfId="17798"/>
    <cellStyle name="40% - Accent1 2 2 10 3 2" xfId="29414"/>
    <cellStyle name="40% - Accent1 2 2 10 3 3" xfId="45270"/>
    <cellStyle name="40% - Accent1 2 2 10 4" xfId="23606"/>
    <cellStyle name="40% - Accent1 2 2 10 5" xfId="35368"/>
    <cellStyle name="40% - Accent1 2 2 11" xfId="7253"/>
    <cellStyle name="40% - Accent1 2 2 11 2" xfId="9912"/>
    <cellStyle name="40% - Accent1 2 2 11 2 2" xfId="20902"/>
    <cellStyle name="40% - Accent1 2 2 11 2 2 2" xfId="32518"/>
    <cellStyle name="40% - Accent1 2 2 11 2 2 3" xfId="48374"/>
    <cellStyle name="40% - Accent1 2 2 11 2 3" xfId="26710"/>
    <cellStyle name="40% - Accent1 2 2 11 2 4" xfId="40200"/>
    <cellStyle name="40% - Accent1 2 2 11 3" xfId="18967"/>
    <cellStyle name="40% - Accent1 2 2 11 3 2" xfId="30583"/>
    <cellStyle name="40% - Accent1 2 2 11 3 3" xfId="46439"/>
    <cellStyle name="40% - Accent1 2 2 11 4" xfId="24775"/>
    <cellStyle name="40% - Accent1 2 2 11 5" xfId="37925"/>
    <cellStyle name="40% - Accent1 2 2 12" xfId="16446"/>
    <cellStyle name="40% - Accent1 2 2 12 2" xfId="22254"/>
    <cellStyle name="40% - Accent1 2 2 12 2 2" xfId="33870"/>
    <cellStyle name="40% - Accent1 2 2 12 2 3" xfId="49726"/>
    <cellStyle name="40% - Accent1 2 2 12 3" xfId="28062"/>
    <cellStyle name="40% - Accent1 2 2 12 4" xfId="43918"/>
    <cellStyle name="40% - Accent1 2 2 13" xfId="9110"/>
    <cellStyle name="40% - Accent1 2 2 13 2" xfId="20136"/>
    <cellStyle name="40% - Accent1 2 2 13 2 2" xfId="31752"/>
    <cellStyle name="40% - Accent1 2 2 13 2 3" xfId="47608"/>
    <cellStyle name="40% - Accent1 2 2 13 3" xfId="25944"/>
    <cellStyle name="40% - Accent1 2 2 13 4" xfId="39412"/>
    <cellStyle name="40% - Accent1 2 2 14" xfId="17615"/>
    <cellStyle name="40% - Accent1 2 2 14 2" xfId="29231"/>
    <cellStyle name="40% - Accent1 2 2 14 3" xfId="45087"/>
    <cellStyle name="40% - Accent1 2 2 15" xfId="2575"/>
    <cellStyle name="40% - Accent1 2 2 16" xfId="23423"/>
    <cellStyle name="40% - Accent1 2 2 17" xfId="35052"/>
    <cellStyle name="40% - Accent1 2 2 2" xfId="603"/>
    <cellStyle name="40% - Accent1 2 2 2 10" xfId="9147"/>
    <cellStyle name="40% - Accent1 2 2 2 10 2" xfId="20173"/>
    <cellStyle name="40% - Accent1 2 2 2 10 2 2" xfId="31789"/>
    <cellStyle name="40% - Accent1 2 2 2 10 2 3" xfId="47645"/>
    <cellStyle name="40% - Accent1 2 2 2 10 3" xfId="25981"/>
    <cellStyle name="40% - Accent1 2 2 2 10 4" xfId="39449"/>
    <cellStyle name="40% - Accent1 2 2 2 11" xfId="17689"/>
    <cellStyle name="40% - Accent1 2 2 2 11 2" xfId="29305"/>
    <cellStyle name="40% - Accent1 2 2 2 11 3" xfId="45161"/>
    <cellStyle name="40% - Accent1 2 2 2 12" xfId="2687"/>
    <cellStyle name="40% - Accent1 2 2 2 13" xfId="23497"/>
    <cellStyle name="40% - Accent1 2 2 2 14" xfId="35144"/>
    <cellStyle name="40% - Accent1 2 2 2 2" xfId="932"/>
    <cellStyle name="40% - Accent1 2 2 2 2 2" xfId="1661"/>
    <cellStyle name="40% - Accent1 2 2 2 2 2 2" xfId="8226"/>
    <cellStyle name="40% - Accent1 2 2 2 2 2 2 2" xfId="17324"/>
    <cellStyle name="40% - Accent1 2 2 2 2 2 2 2 2" xfId="23132"/>
    <cellStyle name="40% - Accent1 2 2 2 2 2 2 2 2 2" xfId="34748"/>
    <cellStyle name="40% - Accent1 2 2 2 2 2 2 2 2 3" xfId="50604"/>
    <cellStyle name="40% - Accent1 2 2 2 2 2 2 2 3" xfId="28940"/>
    <cellStyle name="40% - Accent1 2 2 2 2 2 2 2 4" xfId="44796"/>
    <cellStyle name="40% - Accent1 2 2 2 2 2 2 3" xfId="19845"/>
    <cellStyle name="40% - Accent1 2 2 2 2 2 2 3 2" xfId="31461"/>
    <cellStyle name="40% - Accent1 2 2 2 2 2 2 3 3" xfId="47317"/>
    <cellStyle name="40% - Accent1 2 2 2 2 2 2 4" xfId="25653"/>
    <cellStyle name="40% - Accent1 2 2 2 2 2 2 5" xfId="38845"/>
    <cellStyle name="40% - Accent1 2 2 2 2 2 3" xfId="11248"/>
    <cellStyle name="40% - Accent1 2 2 2 2 2 3 2" xfId="21963"/>
    <cellStyle name="40% - Accent1 2 2 2 2 2 3 2 2" xfId="33579"/>
    <cellStyle name="40% - Accent1 2 2 2 2 2 3 2 3" xfId="49435"/>
    <cellStyle name="40% - Accent1 2 2 2 2 2 3 3" xfId="27771"/>
    <cellStyle name="40% - Accent1 2 2 2 2 2 3 4" xfId="41384"/>
    <cellStyle name="40% - Accent1 2 2 2 2 2 4" xfId="18676"/>
    <cellStyle name="40% - Accent1 2 2 2 2 2 4 2" xfId="30292"/>
    <cellStyle name="40% - Accent1 2 2 2 2 2 4 3" xfId="46148"/>
    <cellStyle name="40% - Accent1 2 2 2 2 2 5" xfId="4188"/>
    <cellStyle name="40% - Accent1 2 2 2 2 2 6" xfId="24484"/>
    <cellStyle name="40% - Accent1 2 2 2 2 2 7" xfId="36370"/>
    <cellStyle name="40% - Accent1 2 2 2 2 3" xfId="7627"/>
    <cellStyle name="40% - Accent1 2 2 2 2 3 2" xfId="10616"/>
    <cellStyle name="40% - Accent1 2 2 2 2 3 2 2" xfId="21379"/>
    <cellStyle name="40% - Accent1 2 2 2 2 3 2 2 2" xfId="32995"/>
    <cellStyle name="40% - Accent1 2 2 2 2 3 2 2 3" xfId="48851"/>
    <cellStyle name="40% - Accent1 2 2 2 2 3 2 3" xfId="27187"/>
    <cellStyle name="40% - Accent1 2 2 2 2 3 2 4" xfId="40776"/>
    <cellStyle name="40% - Accent1 2 2 2 2 3 3" xfId="19261"/>
    <cellStyle name="40% - Accent1 2 2 2 2 3 3 2" xfId="30877"/>
    <cellStyle name="40% - Accent1 2 2 2 2 3 3 3" xfId="46733"/>
    <cellStyle name="40% - Accent1 2 2 2 2 3 4" xfId="25069"/>
    <cellStyle name="40% - Accent1 2 2 2 2 3 5" xfId="38253"/>
    <cellStyle name="40% - Accent1 2 2 2 2 4" xfId="16740"/>
    <cellStyle name="40% - Accent1 2 2 2 2 4 2" xfId="22548"/>
    <cellStyle name="40% - Accent1 2 2 2 2 4 2 2" xfId="34164"/>
    <cellStyle name="40% - Accent1 2 2 2 2 4 2 3" xfId="50020"/>
    <cellStyle name="40% - Accent1 2 2 2 2 4 3" xfId="28356"/>
    <cellStyle name="40% - Accent1 2 2 2 2 4 4" xfId="44212"/>
    <cellStyle name="40% - Accent1 2 2 2 2 5" xfId="9403"/>
    <cellStyle name="40% - Accent1 2 2 2 2 5 2" xfId="20429"/>
    <cellStyle name="40% - Accent1 2 2 2 2 5 2 2" xfId="32045"/>
    <cellStyle name="40% - Accent1 2 2 2 2 5 2 3" xfId="47901"/>
    <cellStyle name="40% - Accent1 2 2 2 2 5 3" xfId="26237"/>
    <cellStyle name="40% - Accent1 2 2 2 2 5 4" xfId="39705"/>
    <cellStyle name="40% - Accent1 2 2 2 2 6" xfId="18092"/>
    <cellStyle name="40% - Accent1 2 2 2 2 6 2" xfId="29708"/>
    <cellStyle name="40% - Accent1 2 2 2 2 6 3" xfId="45564"/>
    <cellStyle name="40% - Accent1 2 2 2 2 7" xfId="3468"/>
    <cellStyle name="40% - Accent1 2 2 2 2 8" xfId="23900"/>
    <cellStyle name="40% - Accent1 2 2 2 2 9" xfId="35721"/>
    <cellStyle name="40% - Accent1 2 2 2 3" xfId="1154"/>
    <cellStyle name="40% - Accent1 2 2 2 3 2" xfId="1884"/>
    <cellStyle name="40% - Accent1 2 2 2 3 2 2" xfId="8428"/>
    <cellStyle name="40% - Accent1 2 2 2 3 2 2 2" xfId="17470"/>
    <cellStyle name="40% - Accent1 2 2 2 3 2 2 2 2" xfId="23278"/>
    <cellStyle name="40% - Accent1 2 2 2 3 2 2 2 2 2" xfId="34894"/>
    <cellStyle name="40% - Accent1 2 2 2 3 2 2 2 2 3" xfId="50750"/>
    <cellStyle name="40% - Accent1 2 2 2 3 2 2 2 3" xfId="29086"/>
    <cellStyle name="40% - Accent1 2 2 2 3 2 2 2 4" xfId="44942"/>
    <cellStyle name="40% - Accent1 2 2 2 3 2 2 3" xfId="19991"/>
    <cellStyle name="40% - Accent1 2 2 2 3 2 2 3 2" xfId="31607"/>
    <cellStyle name="40% - Accent1 2 2 2 3 2 2 3 3" xfId="47463"/>
    <cellStyle name="40% - Accent1 2 2 2 3 2 2 4" xfId="25799"/>
    <cellStyle name="40% - Accent1 2 2 2 3 2 2 5" xfId="39018"/>
    <cellStyle name="40% - Accent1 2 2 2 3 2 3" xfId="11401"/>
    <cellStyle name="40% - Accent1 2 2 2 3 2 3 2" xfId="22109"/>
    <cellStyle name="40% - Accent1 2 2 2 3 2 3 2 2" xfId="33725"/>
    <cellStyle name="40% - Accent1 2 2 2 3 2 3 2 3" xfId="49581"/>
    <cellStyle name="40% - Accent1 2 2 2 3 2 3 3" xfId="27917"/>
    <cellStyle name="40% - Accent1 2 2 2 3 2 3 4" xfId="41533"/>
    <cellStyle name="40% - Accent1 2 2 2 3 2 4" xfId="18822"/>
    <cellStyle name="40% - Accent1 2 2 2 3 2 4 2" xfId="30438"/>
    <cellStyle name="40% - Accent1 2 2 2 3 2 4 3" xfId="46294"/>
    <cellStyle name="40% - Accent1 2 2 2 3 2 5" xfId="4411"/>
    <cellStyle name="40% - Accent1 2 2 2 3 2 6" xfId="24630"/>
    <cellStyle name="40% - Accent1 2 2 2 3 2 7" xfId="36549"/>
    <cellStyle name="40% - Accent1 2 2 2 3 3" xfId="7784"/>
    <cellStyle name="40% - Accent1 2 2 2 3 3 2" xfId="10789"/>
    <cellStyle name="40% - Accent1 2 2 2 3 3 2 2" xfId="21525"/>
    <cellStyle name="40% - Accent1 2 2 2 3 3 2 2 2" xfId="33141"/>
    <cellStyle name="40% - Accent1 2 2 2 3 3 2 2 3" xfId="48997"/>
    <cellStyle name="40% - Accent1 2 2 2 3 3 2 3" xfId="27333"/>
    <cellStyle name="40% - Accent1 2 2 2 3 3 2 4" xfId="40933"/>
    <cellStyle name="40% - Accent1 2 2 2 3 3 3" xfId="19407"/>
    <cellStyle name="40% - Accent1 2 2 2 3 3 3 2" xfId="31023"/>
    <cellStyle name="40% - Accent1 2 2 2 3 3 3 3" xfId="46879"/>
    <cellStyle name="40% - Accent1 2 2 2 3 3 4" xfId="25215"/>
    <cellStyle name="40% - Accent1 2 2 2 3 3 5" xfId="38404"/>
    <cellStyle name="40% - Accent1 2 2 2 3 4" xfId="16886"/>
    <cellStyle name="40% - Accent1 2 2 2 3 4 2" xfId="22694"/>
    <cellStyle name="40% - Accent1 2 2 2 3 4 2 2" xfId="34310"/>
    <cellStyle name="40% - Accent1 2 2 2 3 4 2 3" xfId="50166"/>
    <cellStyle name="40% - Accent1 2 2 2 3 4 3" xfId="28502"/>
    <cellStyle name="40% - Accent1 2 2 2 3 4 4" xfId="44358"/>
    <cellStyle name="40% - Accent1 2 2 2 3 5" xfId="9549"/>
    <cellStyle name="40% - Accent1 2 2 2 3 5 2" xfId="20575"/>
    <cellStyle name="40% - Accent1 2 2 2 3 5 2 2" xfId="32191"/>
    <cellStyle name="40% - Accent1 2 2 2 3 5 2 3" xfId="48047"/>
    <cellStyle name="40% - Accent1 2 2 2 3 5 3" xfId="26383"/>
    <cellStyle name="40% - Accent1 2 2 2 3 5 4" xfId="39851"/>
    <cellStyle name="40% - Accent1 2 2 2 3 6" xfId="18238"/>
    <cellStyle name="40% - Accent1 2 2 2 3 6 2" xfId="29854"/>
    <cellStyle name="40% - Accent1 2 2 2 3 6 3" xfId="45710"/>
    <cellStyle name="40% - Accent1 2 2 2 3 7" xfId="3681"/>
    <cellStyle name="40% - Accent1 2 2 2 3 8" xfId="24046"/>
    <cellStyle name="40% - Accent1 2 2 2 3 9" xfId="35899"/>
    <cellStyle name="40% - Accent1 2 2 2 4" xfId="1368"/>
    <cellStyle name="40% - Accent1 2 2 2 4 2" xfId="7966"/>
    <cellStyle name="40% - Accent1 2 2 2 4 2 2" xfId="10979"/>
    <cellStyle name="40% - Accent1 2 2 2 4 2 2 2" xfId="21707"/>
    <cellStyle name="40% - Accent1 2 2 2 4 2 2 2 2" xfId="33323"/>
    <cellStyle name="40% - Accent1 2 2 2 4 2 2 2 3" xfId="49179"/>
    <cellStyle name="40% - Accent1 2 2 2 4 2 2 3" xfId="27515"/>
    <cellStyle name="40% - Accent1 2 2 2 4 2 2 4" xfId="41121"/>
    <cellStyle name="40% - Accent1 2 2 2 4 2 3" xfId="19589"/>
    <cellStyle name="40% - Accent1 2 2 2 4 2 3 2" xfId="31205"/>
    <cellStyle name="40% - Accent1 2 2 2 4 2 3 3" xfId="47061"/>
    <cellStyle name="40% - Accent1 2 2 2 4 2 4" xfId="25397"/>
    <cellStyle name="40% - Accent1 2 2 2 4 2 5" xfId="38586"/>
    <cellStyle name="40% - Accent1 2 2 2 4 3" xfId="17068"/>
    <cellStyle name="40% - Accent1 2 2 2 4 3 2" xfId="22876"/>
    <cellStyle name="40% - Accent1 2 2 2 4 3 2 2" xfId="34492"/>
    <cellStyle name="40% - Accent1 2 2 2 4 3 2 3" xfId="50348"/>
    <cellStyle name="40% - Accent1 2 2 2 4 3 3" xfId="28684"/>
    <cellStyle name="40% - Accent1 2 2 2 4 3 4" xfId="44540"/>
    <cellStyle name="40% - Accent1 2 2 2 4 4" xfId="9731"/>
    <cellStyle name="40% - Accent1 2 2 2 4 4 2" xfId="20757"/>
    <cellStyle name="40% - Accent1 2 2 2 4 4 2 2" xfId="32373"/>
    <cellStyle name="40% - Accent1 2 2 2 4 4 2 3" xfId="48229"/>
    <cellStyle name="40% - Accent1 2 2 2 4 4 3" xfId="26565"/>
    <cellStyle name="40% - Accent1 2 2 2 4 4 4" xfId="40033"/>
    <cellStyle name="40% - Accent1 2 2 2 4 5" xfId="18420"/>
    <cellStyle name="40% - Accent1 2 2 2 4 5 2" xfId="30036"/>
    <cellStyle name="40% - Accent1 2 2 2 4 5 3" xfId="45892"/>
    <cellStyle name="40% - Accent1 2 2 2 4 6" xfId="3895"/>
    <cellStyle name="40% - Accent1 2 2 2 4 7" xfId="24228"/>
    <cellStyle name="40% - Accent1 2 2 2 4 8" xfId="36093"/>
    <cellStyle name="40% - Accent1 2 2 2 5" xfId="1583"/>
    <cellStyle name="40% - Accent1 2 2 2 5 2" xfId="8148"/>
    <cellStyle name="40% - Accent1 2 2 2 5 2 2" xfId="11174"/>
    <cellStyle name="40% - Accent1 2 2 2 5 2 2 2" xfId="21889"/>
    <cellStyle name="40% - Accent1 2 2 2 5 2 2 2 2" xfId="33505"/>
    <cellStyle name="40% - Accent1 2 2 2 5 2 2 2 3" xfId="49361"/>
    <cellStyle name="40% - Accent1 2 2 2 5 2 2 3" xfId="27697"/>
    <cellStyle name="40% - Accent1 2 2 2 5 2 2 4" xfId="41310"/>
    <cellStyle name="40% - Accent1 2 2 2 5 2 3" xfId="19771"/>
    <cellStyle name="40% - Accent1 2 2 2 5 2 3 2" xfId="31387"/>
    <cellStyle name="40% - Accent1 2 2 2 5 2 3 3" xfId="47243"/>
    <cellStyle name="40% - Accent1 2 2 2 5 2 4" xfId="25579"/>
    <cellStyle name="40% - Accent1 2 2 2 5 2 5" xfId="38768"/>
    <cellStyle name="40% - Accent1 2 2 2 5 3" xfId="17250"/>
    <cellStyle name="40% - Accent1 2 2 2 5 3 2" xfId="23058"/>
    <cellStyle name="40% - Accent1 2 2 2 5 3 2 2" xfId="34674"/>
    <cellStyle name="40% - Accent1 2 2 2 5 3 2 3" xfId="50530"/>
    <cellStyle name="40% - Accent1 2 2 2 5 3 3" xfId="28866"/>
    <cellStyle name="40% - Accent1 2 2 2 5 3 4" xfId="44722"/>
    <cellStyle name="40% - Accent1 2 2 2 5 4" xfId="9329"/>
    <cellStyle name="40% - Accent1 2 2 2 5 4 2" xfId="20355"/>
    <cellStyle name="40% - Accent1 2 2 2 5 4 2 2" xfId="31971"/>
    <cellStyle name="40% - Accent1 2 2 2 5 4 2 3" xfId="47827"/>
    <cellStyle name="40% - Accent1 2 2 2 5 4 3" xfId="26163"/>
    <cellStyle name="40% - Accent1 2 2 2 5 4 4" xfId="39631"/>
    <cellStyle name="40% - Accent1 2 2 2 5 5" xfId="18602"/>
    <cellStyle name="40% - Accent1 2 2 2 5 5 2" xfId="30218"/>
    <cellStyle name="40% - Accent1 2 2 2 5 5 3" xfId="46074"/>
    <cellStyle name="40% - Accent1 2 2 2 5 6" xfId="4110"/>
    <cellStyle name="40% - Accent1 2 2 2 5 7" xfId="24410"/>
    <cellStyle name="40% - Accent1 2 2 2 5 8" xfId="36293"/>
    <cellStyle name="40% - Accent1 2 2 2 6" xfId="857"/>
    <cellStyle name="40% - Accent1 2 2 2 6 2" xfId="7552"/>
    <cellStyle name="40% - Accent1 2 2 2 6 2 2" xfId="16666"/>
    <cellStyle name="40% - Accent1 2 2 2 6 2 2 2" xfId="22474"/>
    <cellStyle name="40% - Accent1 2 2 2 6 2 2 2 2" xfId="34090"/>
    <cellStyle name="40% - Accent1 2 2 2 6 2 2 2 3" xfId="49946"/>
    <cellStyle name="40% - Accent1 2 2 2 6 2 2 3" xfId="28282"/>
    <cellStyle name="40% - Accent1 2 2 2 6 2 2 4" xfId="44138"/>
    <cellStyle name="40% - Accent1 2 2 2 6 2 3" xfId="19187"/>
    <cellStyle name="40% - Accent1 2 2 2 6 2 3 2" xfId="30803"/>
    <cellStyle name="40% - Accent1 2 2 2 6 2 3 3" xfId="46659"/>
    <cellStyle name="40% - Accent1 2 2 2 6 2 4" xfId="24995"/>
    <cellStyle name="40% - Accent1 2 2 2 6 2 5" xfId="38178"/>
    <cellStyle name="40% - Accent1 2 2 2 6 3" xfId="10542"/>
    <cellStyle name="40% - Accent1 2 2 2 6 3 2" xfId="21305"/>
    <cellStyle name="40% - Accent1 2 2 2 6 3 2 2" xfId="32921"/>
    <cellStyle name="40% - Accent1 2 2 2 6 3 2 3" xfId="48777"/>
    <cellStyle name="40% - Accent1 2 2 2 6 3 3" xfId="27113"/>
    <cellStyle name="40% - Accent1 2 2 2 6 3 4" xfId="40702"/>
    <cellStyle name="40% - Accent1 2 2 2 6 4" xfId="18018"/>
    <cellStyle name="40% - Accent1 2 2 2 6 4 2" xfId="29634"/>
    <cellStyle name="40% - Accent1 2 2 2 6 4 3" xfId="45490"/>
    <cellStyle name="40% - Accent1 2 2 2 6 5" xfId="3393"/>
    <cellStyle name="40% - Accent1 2 2 2 6 6" xfId="23826"/>
    <cellStyle name="40% - Accent1 2 2 2 6 7" xfId="35646"/>
    <cellStyle name="40% - Accent1 2 2 2 7" xfId="3153"/>
    <cellStyle name="40% - Accent1 2 2 2 7 2" xfId="10382"/>
    <cellStyle name="40% - Accent1 2 2 2 7 2 2" xfId="21159"/>
    <cellStyle name="40% - Accent1 2 2 2 7 2 2 2" xfId="32775"/>
    <cellStyle name="40% - Accent1 2 2 2 7 2 2 3" xfId="48631"/>
    <cellStyle name="40% - Accent1 2 2 2 7 2 3" xfId="26967"/>
    <cellStyle name="40% - Accent1 2 2 2 7 2 4" xfId="40549"/>
    <cellStyle name="40% - Accent1 2 2 2 7 3" xfId="17872"/>
    <cellStyle name="40% - Accent1 2 2 2 7 3 2" xfId="29488"/>
    <cellStyle name="40% - Accent1 2 2 2 7 3 3" xfId="45344"/>
    <cellStyle name="40% - Accent1 2 2 2 7 4" xfId="23680"/>
    <cellStyle name="40% - Accent1 2 2 2 7 5" xfId="35460"/>
    <cellStyle name="40% - Accent1 2 2 2 8" xfId="7327"/>
    <cellStyle name="40% - Accent1 2 2 2 8 2" xfId="9997"/>
    <cellStyle name="40% - Accent1 2 2 2 8 2 2" xfId="20976"/>
    <cellStyle name="40% - Accent1 2 2 2 8 2 2 2" xfId="32592"/>
    <cellStyle name="40% - Accent1 2 2 2 8 2 2 3" xfId="48448"/>
    <cellStyle name="40% - Accent1 2 2 2 8 2 3" xfId="26784"/>
    <cellStyle name="40% - Accent1 2 2 2 8 2 4" xfId="40277"/>
    <cellStyle name="40% - Accent1 2 2 2 8 3" xfId="19041"/>
    <cellStyle name="40% - Accent1 2 2 2 8 3 2" xfId="30657"/>
    <cellStyle name="40% - Accent1 2 2 2 8 3 3" xfId="46513"/>
    <cellStyle name="40% - Accent1 2 2 2 8 4" xfId="24849"/>
    <cellStyle name="40% - Accent1 2 2 2 8 5" xfId="37999"/>
    <cellStyle name="40% - Accent1 2 2 2 9" xfId="16520"/>
    <cellStyle name="40% - Accent1 2 2 2 9 2" xfId="22328"/>
    <cellStyle name="40% - Accent1 2 2 2 9 2 2" xfId="33944"/>
    <cellStyle name="40% - Accent1 2 2 2 9 2 3" xfId="49800"/>
    <cellStyle name="40% - Accent1 2 2 2 9 3" xfId="28136"/>
    <cellStyle name="40% - Accent1 2 2 2 9 4" xfId="43992"/>
    <cellStyle name="40% - Accent1 2 2 3" xfId="661"/>
    <cellStyle name="40% - Accent1 2 2 3 10" xfId="17725"/>
    <cellStyle name="40% - Accent1 2 2 3 10 2" xfId="29341"/>
    <cellStyle name="40% - Accent1 2 2 3 10 3" xfId="45197"/>
    <cellStyle name="40% - Accent1 2 2 3 11" xfId="2745"/>
    <cellStyle name="40% - Accent1 2 2 3 12" xfId="23533"/>
    <cellStyle name="40% - Accent1 2 2 3 13" xfId="35192"/>
    <cellStyle name="40% - Accent1 2 2 3 2" xfId="1212"/>
    <cellStyle name="40% - Accent1 2 2 3 2 2" xfId="1920"/>
    <cellStyle name="40% - Accent1 2 2 3 2 2 2" xfId="8464"/>
    <cellStyle name="40% - Accent1 2 2 3 2 2 2 2" xfId="17506"/>
    <cellStyle name="40% - Accent1 2 2 3 2 2 2 2 2" xfId="23314"/>
    <cellStyle name="40% - Accent1 2 2 3 2 2 2 2 2 2" xfId="34930"/>
    <cellStyle name="40% - Accent1 2 2 3 2 2 2 2 2 3" xfId="50786"/>
    <cellStyle name="40% - Accent1 2 2 3 2 2 2 2 3" xfId="29122"/>
    <cellStyle name="40% - Accent1 2 2 3 2 2 2 2 4" xfId="44978"/>
    <cellStyle name="40% - Accent1 2 2 3 2 2 2 3" xfId="20027"/>
    <cellStyle name="40% - Accent1 2 2 3 2 2 2 3 2" xfId="31643"/>
    <cellStyle name="40% - Accent1 2 2 3 2 2 2 3 3" xfId="47499"/>
    <cellStyle name="40% - Accent1 2 2 3 2 2 2 4" xfId="25835"/>
    <cellStyle name="40% - Accent1 2 2 3 2 2 2 5" xfId="39054"/>
    <cellStyle name="40% - Accent1 2 2 3 2 2 3" xfId="11437"/>
    <cellStyle name="40% - Accent1 2 2 3 2 2 3 2" xfId="22145"/>
    <cellStyle name="40% - Accent1 2 2 3 2 2 3 2 2" xfId="33761"/>
    <cellStyle name="40% - Accent1 2 2 3 2 2 3 2 3" xfId="49617"/>
    <cellStyle name="40% - Accent1 2 2 3 2 2 3 3" xfId="27953"/>
    <cellStyle name="40% - Accent1 2 2 3 2 2 3 4" xfId="41569"/>
    <cellStyle name="40% - Accent1 2 2 3 2 2 4" xfId="18858"/>
    <cellStyle name="40% - Accent1 2 2 3 2 2 4 2" xfId="30474"/>
    <cellStyle name="40% - Accent1 2 2 3 2 2 4 3" xfId="46330"/>
    <cellStyle name="40% - Accent1 2 2 3 2 2 5" xfId="4447"/>
    <cellStyle name="40% - Accent1 2 2 3 2 2 6" xfId="24666"/>
    <cellStyle name="40% - Accent1 2 2 3 2 2 7" xfId="36585"/>
    <cellStyle name="40% - Accent1 2 2 3 2 3" xfId="7820"/>
    <cellStyle name="40% - Accent1 2 2 3 2 3 2" xfId="10831"/>
    <cellStyle name="40% - Accent1 2 2 3 2 3 2 2" xfId="21561"/>
    <cellStyle name="40% - Accent1 2 2 3 2 3 2 2 2" xfId="33177"/>
    <cellStyle name="40% - Accent1 2 2 3 2 3 2 2 3" xfId="49033"/>
    <cellStyle name="40% - Accent1 2 2 3 2 3 2 3" xfId="27369"/>
    <cellStyle name="40% - Accent1 2 2 3 2 3 2 4" xfId="40974"/>
    <cellStyle name="40% - Accent1 2 2 3 2 3 3" xfId="19443"/>
    <cellStyle name="40% - Accent1 2 2 3 2 3 3 2" xfId="31059"/>
    <cellStyle name="40% - Accent1 2 2 3 2 3 3 3" xfId="46915"/>
    <cellStyle name="40% - Accent1 2 2 3 2 3 4" xfId="25251"/>
    <cellStyle name="40% - Accent1 2 2 3 2 3 5" xfId="38440"/>
    <cellStyle name="40% - Accent1 2 2 3 2 4" xfId="16922"/>
    <cellStyle name="40% - Accent1 2 2 3 2 4 2" xfId="22730"/>
    <cellStyle name="40% - Accent1 2 2 3 2 4 2 2" xfId="34346"/>
    <cellStyle name="40% - Accent1 2 2 3 2 4 2 3" xfId="50202"/>
    <cellStyle name="40% - Accent1 2 2 3 2 4 3" xfId="28538"/>
    <cellStyle name="40% - Accent1 2 2 3 2 4 4" xfId="44394"/>
    <cellStyle name="40% - Accent1 2 2 3 2 5" xfId="9585"/>
    <cellStyle name="40% - Accent1 2 2 3 2 5 2" xfId="20611"/>
    <cellStyle name="40% - Accent1 2 2 3 2 5 2 2" xfId="32227"/>
    <cellStyle name="40% - Accent1 2 2 3 2 5 2 3" xfId="48083"/>
    <cellStyle name="40% - Accent1 2 2 3 2 5 3" xfId="26419"/>
    <cellStyle name="40% - Accent1 2 2 3 2 5 4" xfId="39887"/>
    <cellStyle name="40% - Accent1 2 2 3 2 6" xfId="18274"/>
    <cellStyle name="40% - Accent1 2 2 3 2 6 2" xfId="29890"/>
    <cellStyle name="40% - Accent1 2 2 3 2 6 3" xfId="45746"/>
    <cellStyle name="40% - Accent1 2 2 3 2 7" xfId="3739"/>
    <cellStyle name="40% - Accent1 2 2 3 2 8" xfId="24082"/>
    <cellStyle name="40% - Accent1 2 2 3 2 9" xfId="35947"/>
    <cellStyle name="40% - Accent1 2 2 3 3" xfId="1404"/>
    <cellStyle name="40% - Accent1 2 2 3 3 2" xfId="8002"/>
    <cellStyle name="40% - Accent1 2 2 3 3 2 2" xfId="11015"/>
    <cellStyle name="40% - Accent1 2 2 3 3 2 2 2" xfId="21743"/>
    <cellStyle name="40% - Accent1 2 2 3 3 2 2 2 2" xfId="33359"/>
    <cellStyle name="40% - Accent1 2 2 3 3 2 2 2 3" xfId="49215"/>
    <cellStyle name="40% - Accent1 2 2 3 3 2 2 3" xfId="27551"/>
    <cellStyle name="40% - Accent1 2 2 3 3 2 2 4" xfId="41157"/>
    <cellStyle name="40% - Accent1 2 2 3 3 2 3" xfId="19625"/>
    <cellStyle name="40% - Accent1 2 2 3 3 2 3 2" xfId="31241"/>
    <cellStyle name="40% - Accent1 2 2 3 3 2 3 3" xfId="47097"/>
    <cellStyle name="40% - Accent1 2 2 3 3 2 4" xfId="25433"/>
    <cellStyle name="40% - Accent1 2 2 3 3 2 5" xfId="38622"/>
    <cellStyle name="40% - Accent1 2 2 3 3 3" xfId="17104"/>
    <cellStyle name="40% - Accent1 2 2 3 3 3 2" xfId="22912"/>
    <cellStyle name="40% - Accent1 2 2 3 3 3 2 2" xfId="34528"/>
    <cellStyle name="40% - Accent1 2 2 3 3 3 2 3" xfId="50384"/>
    <cellStyle name="40% - Accent1 2 2 3 3 3 3" xfId="28720"/>
    <cellStyle name="40% - Accent1 2 2 3 3 3 4" xfId="44576"/>
    <cellStyle name="40% - Accent1 2 2 3 3 4" xfId="9767"/>
    <cellStyle name="40% - Accent1 2 2 3 3 4 2" xfId="20793"/>
    <cellStyle name="40% - Accent1 2 2 3 3 4 2 2" xfId="32409"/>
    <cellStyle name="40% - Accent1 2 2 3 3 4 2 3" xfId="48265"/>
    <cellStyle name="40% - Accent1 2 2 3 3 4 3" xfId="26601"/>
    <cellStyle name="40% - Accent1 2 2 3 3 4 4" xfId="40069"/>
    <cellStyle name="40% - Accent1 2 2 3 3 5" xfId="18456"/>
    <cellStyle name="40% - Accent1 2 2 3 3 5 2" xfId="30072"/>
    <cellStyle name="40% - Accent1 2 2 3 3 5 3" xfId="45928"/>
    <cellStyle name="40% - Accent1 2 2 3 3 6" xfId="3931"/>
    <cellStyle name="40% - Accent1 2 2 3 3 7" xfId="24264"/>
    <cellStyle name="40% - Accent1 2 2 3 3 8" xfId="36129"/>
    <cellStyle name="40% - Accent1 2 2 3 4" xfId="1713"/>
    <cellStyle name="40% - Accent1 2 2 3 4 2" xfId="8262"/>
    <cellStyle name="40% - Accent1 2 2 3 4 2 2" xfId="11289"/>
    <cellStyle name="40% - Accent1 2 2 3 4 2 2 2" xfId="21999"/>
    <cellStyle name="40% - Accent1 2 2 3 4 2 2 2 2" xfId="33615"/>
    <cellStyle name="40% - Accent1 2 2 3 4 2 2 2 3" xfId="49471"/>
    <cellStyle name="40% - Accent1 2 2 3 4 2 2 3" xfId="27807"/>
    <cellStyle name="40% - Accent1 2 2 3 4 2 2 4" xfId="41422"/>
    <cellStyle name="40% - Accent1 2 2 3 4 2 3" xfId="19881"/>
    <cellStyle name="40% - Accent1 2 2 3 4 2 3 2" xfId="31497"/>
    <cellStyle name="40% - Accent1 2 2 3 4 2 3 3" xfId="47353"/>
    <cellStyle name="40% - Accent1 2 2 3 4 2 4" xfId="25689"/>
    <cellStyle name="40% - Accent1 2 2 3 4 2 5" xfId="38881"/>
    <cellStyle name="40% - Accent1 2 2 3 4 3" xfId="17360"/>
    <cellStyle name="40% - Accent1 2 2 3 4 3 2" xfId="23168"/>
    <cellStyle name="40% - Accent1 2 2 3 4 3 2 2" xfId="34784"/>
    <cellStyle name="40% - Accent1 2 2 3 4 3 2 3" xfId="50640"/>
    <cellStyle name="40% - Accent1 2 2 3 4 3 3" xfId="28976"/>
    <cellStyle name="40% - Accent1 2 2 3 4 3 4" xfId="44832"/>
    <cellStyle name="40% - Accent1 2 2 3 4 4" xfId="9439"/>
    <cellStyle name="40% - Accent1 2 2 3 4 4 2" xfId="20465"/>
    <cellStyle name="40% - Accent1 2 2 3 4 4 2 2" xfId="32081"/>
    <cellStyle name="40% - Accent1 2 2 3 4 4 2 3" xfId="47937"/>
    <cellStyle name="40% - Accent1 2 2 3 4 4 3" xfId="26273"/>
    <cellStyle name="40% - Accent1 2 2 3 4 4 4" xfId="39741"/>
    <cellStyle name="40% - Accent1 2 2 3 4 5" xfId="18712"/>
    <cellStyle name="40% - Accent1 2 2 3 4 5 2" xfId="30328"/>
    <cellStyle name="40% - Accent1 2 2 3 4 5 3" xfId="46184"/>
    <cellStyle name="40% - Accent1 2 2 3 4 6" xfId="4240"/>
    <cellStyle name="40% - Accent1 2 2 3 4 7" xfId="24520"/>
    <cellStyle name="40% - Accent1 2 2 3 4 8" xfId="36412"/>
    <cellStyle name="40% - Accent1 2 2 3 5" xfId="973"/>
    <cellStyle name="40% - Accent1 2 2 3 5 2" xfId="7668"/>
    <cellStyle name="40% - Accent1 2 2 3 5 2 2" xfId="16776"/>
    <cellStyle name="40% - Accent1 2 2 3 5 2 2 2" xfId="22584"/>
    <cellStyle name="40% - Accent1 2 2 3 5 2 2 2 2" xfId="34200"/>
    <cellStyle name="40% - Accent1 2 2 3 5 2 2 2 3" xfId="50056"/>
    <cellStyle name="40% - Accent1 2 2 3 5 2 2 3" xfId="28392"/>
    <cellStyle name="40% - Accent1 2 2 3 5 2 2 4" xfId="44248"/>
    <cellStyle name="40% - Accent1 2 2 3 5 2 3" xfId="19297"/>
    <cellStyle name="40% - Accent1 2 2 3 5 2 3 2" xfId="30913"/>
    <cellStyle name="40% - Accent1 2 2 3 5 2 3 3" xfId="46769"/>
    <cellStyle name="40% - Accent1 2 2 3 5 2 4" xfId="25105"/>
    <cellStyle name="40% - Accent1 2 2 3 5 2 5" xfId="38292"/>
    <cellStyle name="40% - Accent1 2 2 3 5 3" xfId="10652"/>
    <cellStyle name="40% - Accent1 2 2 3 5 3 2" xfId="21415"/>
    <cellStyle name="40% - Accent1 2 2 3 5 3 2 2" xfId="33031"/>
    <cellStyle name="40% - Accent1 2 2 3 5 3 2 3" xfId="48887"/>
    <cellStyle name="40% - Accent1 2 2 3 5 3 3" xfId="27223"/>
    <cellStyle name="40% - Accent1 2 2 3 5 3 4" xfId="40812"/>
    <cellStyle name="40% - Accent1 2 2 3 5 4" xfId="18128"/>
    <cellStyle name="40% - Accent1 2 2 3 5 4 2" xfId="29744"/>
    <cellStyle name="40% - Accent1 2 2 3 5 4 3" xfId="45600"/>
    <cellStyle name="40% - Accent1 2 2 3 5 5" xfId="3509"/>
    <cellStyle name="40% - Accent1 2 2 3 5 6" xfId="23936"/>
    <cellStyle name="40% - Accent1 2 2 3 5 7" xfId="35760"/>
    <cellStyle name="40% - Accent1 2 2 3 6" xfId="3201"/>
    <cellStyle name="40% - Accent1 2 2 3 6 2" xfId="10429"/>
    <cellStyle name="40% - Accent1 2 2 3 6 2 2" xfId="21195"/>
    <cellStyle name="40% - Accent1 2 2 3 6 2 2 2" xfId="32811"/>
    <cellStyle name="40% - Accent1 2 2 3 6 2 2 3" xfId="48667"/>
    <cellStyle name="40% - Accent1 2 2 3 6 2 3" xfId="27003"/>
    <cellStyle name="40% - Accent1 2 2 3 6 2 4" xfId="40592"/>
    <cellStyle name="40% - Accent1 2 2 3 6 3" xfId="17908"/>
    <cellStyle name="40% - Accent1 2 2 3 6 3 2" xfId="29524"/>
    <cellStyle name="40% - Accent1 2 2 3 6 3 3" xfId="45380"/>
    <cellStyle name="40% - Accent1 2 2 3 6 4" xfId="23716"/>
    <cellStyle name="40% - Accent1 2 2 3 6 5" xfId="35503"/>
    <cellStyle name="40% - Accent1 2 2 3 7" xfId="7363"/>
    <cellStyle name="40% - Accent1 2 2 3 7 2" xfId="10038"/>
    <cellStyle name="40% - Accent1 2 2 3 7 2 2" xfId="21012"/>
    <cellStyle name="40% - Accent1 2 2 3 7 2 2 2" xfId="32628"/>
    <cellStyle name="40% - Accent1 2 2 3 7 2 2 3" xfId="48484"/>
    <cellStyle name="40% - Accent1 2 2 3 7 2 3" xfId="26820"/>
    <cellStyle name="40% - Accent1 2 2 3 7 2 4" xfId="40315"/>
    <cellStyle name="40% - Accent1 2 2 3 7 3" xfId="19077"/>
    <cellStyle name="40% - Accent1 2 2 3 7 3 2" xfId="30693"/>
    <cellStyle name="40% - Accent1 2 2 3 7 3 3" xfId="46549"/>
    <cellStyle name="40% - Accent1 2 2 3 7 4" xfId="24885"/>
    <cellStyle name="40% - Accent1 2 2 3 7 5" xfId="38035"/>
    <cellStyle name="40% - Accent1 2 2 3 8" xfId="16556"/>
    <cellStyle name="40% - Accent1 2 2 3 8 2" xfId="22364"/>
    <cellStyle name="40% - Accent1 2 2 3 8 2 2" xfId="33980"/>
    <cellStyle name="40% - Accent1 2 2 3 8 2 3" xfId="49836"/>
    <cellStyle name="40% - Accent1 2 2 3 8 3" xfId="28172"/>
    <cellStyle name="40% - Accent1 2 2 3 8 4" xfId="44028"/>
    <cellStyle name="40% - Accent1 2 2 3 9" xfId="9183"/>
    <cellStyle name="40% - Accent1 2 2 3 9 2" xfId="20209"/>
    <cellStyle name="40% - Accent1 2 2 3 9 2 2" xfId="31825"/>
    <cellStyle name="40% - Accent1 2 2 3 9 2 3" xfId="47681"/>
    <cellStyle name="40% - Accent1 2 2 3 9 3" xfId="26017"/>
    <cellStyle name="40% - Accent1 2 2 3 9 4" xfId="39485"/>
    <cellStyle name="40% - Accent1 2 2 4" xfId="702"/>
    <cellStyle name="40% - Accent1 2 2 4 10" xfId="17761"/>
    <cellStyle name="40% - Accent1 2 2 4 10 2" xfId="29377"/>
    <cellStyle name="40% - Accent1 2 2 4 10 3" xfId="45233"/>
    <cellStyle name="40% - Accent1 2 2 4 11" xfId="2786"/>
    <cellStyle name="40% - Accent1 2 2 4 12" xfId="23569"/>
    <cellStyle name="40% - Accent1 2 2 4 13" xfId="35228"/>
    <cellStyle name="40% - Accent1 2 2 4 2" xfId="1253"/>
    <cellStyle name="40% - Accent1 2 2 4 2 2" xfId="1956"/>
    <cellStyle name="40% - Accent1 2 2 4 2 2 2" xfId="8500"/>
    <cellStyle name="40% - Accent1 2 2 4 2 2 2 2" xfId="17542"/>
    <cellStyle name="40% - Accent1 2 2 4 2 2 2 2 2" xfId="23350"/>
    <cellStyle name="40% - Accent1 2 2 4 2 2 2 2 2 2" xfId="34966"/>
    <cellStyle name="40% - Accent1 2 2 4 2 2 2 2 2 3" xfId="50822"/>
    <cellStyle name="40% - Accent1 2 2 4 2 2 2 2 3" xfId="29158"/>
    <cellStyle name="40% - Accent1 2 2 4 2 2 2 2 4" xfId="45014"/>
    <cellStyle name="40% - Accent1 2 2 4 2 2 2 3" xfId="20063"/>
    <cellStyle name="40% - Accent1 2 2 4 2 2 2 3 2" xfId="31679"/>
    <cellStyle name="40% - Accent1 2 2 4 2 2 2 3 3" xfId="47535"/>
    <cellStyle name="40% - Accent1 2 2 4 2 2 2 4" xfId="25871"/>
    <cellStyle name="40% - Accent1 2 2 4 2 2 2 5" xfId="39090"/>
    <cellStyle name="40% - Accent1 2 2 4 2 2 3" xfId="11473"/>
    <cellStyle name="40% - Accent1 2 2 4 2 2 3 2" xfId="22181"/>
    <cellStyle name="40% - Accent1 2 2 4 2 2 3 2 2" xfId="33797"/>
    <cellStyle name="40% - Accent1 2 2 4 2 2 3 2 3" xfId="49653"/>
    <cellStyle name="40% - Accent1 2 2 4 2 2 3 3" xfId="27989"/>
    <cellStyle name="40% - Accent1 2 2 4 2 2 3 4" xfId="41605"/>
    <cellStyle name="40% - Accent1 2 2 4 2 2 4" xfId="18894"/>
    <cellStyle name="40% - Accent1 2 2 4 2 2 4 2" xfId="30510"/>
    <cellStyle name="40% - Accent1 2 2 4 2 2 4 3" xfId="46366"/>
    <cellStyle name="40% - Accent1 2 2 4 2 2 5" xfId="4483"/>
    <cellStyle name="40% - Accent1 2 2 4 2 2 6" xfId="24702"/>
    <cellStyle name="40% - Accent1 2 2 4 2 2 7" xfId="36621"/>
    <cellStyle name="40% - Accent1 2 2 4 2 3" xfId="7856"/>
    <cellStyle name="40% - Accent1 2 2 4 2 3 2" xfId="10868"/>
    <cellStyle name="40% - Accent1 2 2 4 2 3 2 2" xfId="21597"/>
    <cellStyle name="40% - Accent1 2 2 4 2 3 2 2 2" xfId="33213"/>
    <cellStyle name="40% - Accent1 2 2 4 2 3 2 2 3" xfId="49069"/>
    <cellStyle name="40% - Accent1 2 2 4 2 3 2 3" xfId="27405"/>
    <cellStyle name="40% - Accent1 2 2 4 2 3 2 4" xfId="41010"/>
    <cellStyle name="40% - Accent1 2 2 4 2 3 3" xfId="19479"/>
    <cellStyle name="40% - Accent1 2 2 4 2 3 3 2" xfId="31095"/>
    <cellStyle name="40% - Accent1 2 2 4 2 3 3 3" xfId="46951"/>
    <cellStyle name="40% - Accent1 2 2 4 2 3 4" xfId="25287"/>
    <cellStyle name="40% - Accent1 2 2 4 2 3 5" xfId="38476"/>
    <cellStyle name="40% - Accent1 2 2 4 2 4" xfId="16958"/>
    <cellStyle name="40% - Accent1 2 2 4 2 4 2" xfId="22766"/>
    <cellStyle name="40% - Accent1 2 2 4 2 4 2 2" xfId="34382"/>
    <cellStyle name="40% - Accent1 2 2 4 2 4 2 3" xfId="50238"/>
    <cellStyle name="40% - Accent1 2 2 4 2 4 3" xfId="28574"/>
    <cellStyle name="40% - Accent1 2 2 4 2 4 4" xfId="44430"/>
    <cellStyle name="40% - Accent1 2 2 4 2 5" xfId="9621"/>
    <cellStyle name="40% - Accent1 2 2 4 2 5 2" xfId="20647"/>
    <cellStyle name="40% - Accent1 2 2 4 2 5 2 2" xfId="32263"/>
    <cellStyle name="40% - Accent1 2 2 4 2 5 2 3" xfId="48119"/>
    <cellStyle name="40% - Accent1 2 2 4 2 5 3" xfId="26455"/>
    <cellStyle name="40% - Accent1 2 2 4 2 5 4" xfId="39923"/>
    <cellStyle name="40% - Accent1 2 2 4 2 6" xfId="18310"/>
    <cellStyle name="40% - Accent1 2 2 4 2 6 2" xfId="29926"/>
    <cellStyle name="40% - Accent1 2 2 4 2 6 3" xfId="45782"/>
    <cellStyle name="40% - Accent1 2 2 4 2 7" xfId="3780"/>
    <cellStyle name="40% - Accent1 2 2 4 2 8" xfId="24118"/>
    <cellStyle name="40% - Accent1 2 2 4 2 9" xfId="35983"/>
    <cellStyle name="40% - Accent1 2 2 4 3" xfId="1440"/>
    <cellStyle name="40% - Accent1 2 2 4 3 2" xfId="8038"/>
    <cellStyle name="40% - Accent1 2 2 4 3 2 2" xfId="11051"/>
    <cellStyle name="40% - Accent1 2 2 4 3 2 2 2" xfId="21779"/>
    <cellStyle name="40% - Accent1 2 2 4 3 2 2 2 2" xfId="33395"/>
    <cellStyle name="40% - Accent1 2 2 4 3 2 2 2 3" xfId="49251"/>
    <cellStyle name="40% - Accent1 2 2 4 3 2 2 3" xfId="27587"/>
    <cellStyle name="40% - Accent1 2 2 4 3 2 2 4" xfId="41193"/>
    <cellStyle name="40% - Accent1 2 2 4 3 2 3" xfId="19661"/>
    <cellStyle name="40% - Accent1 2 2 4 3 2 3 2" xfId="31277"/>
    <cellStyle name="40% - Accent1 2 2 4 3 2 3 3" xfId="47133"/>
    <cellStyle name="40% - Accent1 2 2 4 3 2 4" xfId="25469"/>
    <cellStyle name="40% - Accent1 2 2 4 3 2 5" xfId="38658"/>
    <cellStyle name="40% - Accent1 2 2 4 3 3" xfId="17140"/>
    <cellStyle name="40% - Accent1 2 2 4 3 3 2" xfId="22948"/>
    <cellStyle name="40% - Accent1 2 2 4 3 3 2 2" xfId="34564"/>
    <cellStyle name="40% - Accent1 2 2 4 3 3 2 3" xfId="50420"/>
    <cellStyle name="40% - Accent1 2 2 4 3 3 3" xfId="28756"/>
    <cellStyle name="40% - Accent1 2 2 4 3 3 4" xfId="44612"/>
    <cellStyle name="40% - Accent1 2 2 4 3 4" xfId="9803"/>
    <cellStyle name="40% - Accent1 2 2 4 3 4 2" xfId="20829"/>
    <cellStyle name="40% - Accent1 2 2 4 3 4 2 2" xfId="32445"/>
    <cellStyle name="40% - Accent1 2 2 4 3 4 2 3" xfId="48301"/>
    <cellStyle name="40% - Accent1 2 2 4 3 4 3" xfId="26637"/>
    <cellStyle name="40% - Accent1 2 2 4 3 4 4" xfId="40105"/>
    <cellStyle name="40% - Accent1 2 2 4 3 5" xfId="18492"/>
    <cellStyle name="40% - Accent1 2 2 4 3 5 2" xfId="30108"/>
    <cellStyle name="40% - Accent1 2 2 4 3 5 3" xfId="45964"/>
    <cellStyle name="40% - Accent1 2 2 4 3 6" xfId="3967"/>
    <cellStyle name="40% - Accent1 2 2 4 3 7" xfId="24300"/>
    <cellStyle name="40% - Accent1 2 2 4 3 8" xfId="36165"/>
    <cellStyle name="40% - Accent1 2 2 4 4" xfId="1754"/>
    <cellStyle name="40% - Accent1 2 2 4 4 2" xfId="8298"/>
    <cellStyle name="40% - Accent1 2 2 4 4 2 2" xfId="11327"/>
    <cellStyle name="40% - Accent1 2 2 4 4 2 2 2" xfId="22035"/>
    <cellStyle name="40% - Accent1 2 2 4 4 2 2 2 2" xfId="33651"/>
    <cellStyle name="40% - Accent1 2 2 4 4 2 2 2 3" xfId="49507"/>
    <cellStyle name="40% - Accent1 2 2 4 4 2 2 3" xfId="27843"/>
    <cellStyle name="40% - Accent1 2 2 4 4 2 2 4" xfId="41459"/>
    <cellStyle name="40% - Accent1 2 2 4 4 2 3" xfId="19917"/>
    <cellStyle name="40% - Accent1 2 2 4 4 2 3 2" xfId="31533"/>
    <cellStyle name="40% - Accent1 2 2 4 4 2 3 3" xfId="47389"/>
    <cellStyle name="40% - Accent1 2 2 4 4 2 4" xfId="25725"/>
    <cellStyle name="40% - Accent1 2 2 4 4 2 5" xfId="38917"/>
    <cellStyle name="40% - Accent1 2 2 4 4 3" xfId="17396"/>
    <cellStyle name="40% - Accent1 2 2 4 4 3 2" xfId="23204"/>
    <cellStyle name="40% - Accent1 2 2 4 4 3 2 2" xfId="34820"/>
    <cellStyle name="40% - Accent1 2 2 4 4 3 2 3" xfId="50676"/>
    <cellStyle name="40% - Accent1 2 2 4 4 3 3" xfId="29012"/>
    <cellStyle name="40% - Accent1 2 2 4 4 3 4" xfId="44868"/>
    <cellStyle name="40% - Accent1 2 2 4 4 4" xfId="9475"/>
    <cellStyle name="40% - Accent1 2 2 4 4 4 2" xfId="20501"/>
    <cellStyle name="40% - Accent1 2 2 4 4 4 2 2" xfId="32117"/>
    <cellStyle name="40% - Accent1 2 2 4 4 4 2 3" xfId="47973"/>
    <cellStyle name="40% - Accent1 2 2 4 4 4 3" xfId="26309"/>
    <cellStyle name="40% - Accent1 2 2 4 4 4 4" xfId="39777"/>
    <cellStyle name="40% - Accent1 2 2 4 4 5" xfId="18748"/>
    <cellStyle name="40% - Accent1 2 2 4 4 5 2" xfId="30364"/>
    <cellStyle name="40% - Accent1 2 2 4 4 5 3" xfId="46220"/>
    <cellStyle name="40% - Accent1 2 2 4 4 6" xfId="4281"/>
    <cellStyle name="40% - Accent1 2 2 4 4 7" xfId="24556"/>
    <cellStyle name="40% - Accent1 2 2 4 4 8" xfId="36448"/>
    <cellStyle name="40% - Accent1 2 2 4 5" xfId="1011"/>
    <cellStyle name="40% - Accent1 2 2 4 5 2" xfId="7706"/>
    <cellStyle name="40% - Accent1 2 2 4 5 2 2" xfId="16812"/>
    <cellStyle name="40% - Accent1 2 2 4 5 2 2 2" xfId="22620"/>
    <cellStyle name="40% - Accent1 2 2 4 5 2 2 2 2" xfId="34236"/>
    <cellStyle name="40% - Accent1 2 2 4 5 2 2 2 3" xfId="50092"/>
    <cellStyle name="40% - Accent1 2 2 4 5 2 2 3" xfId="28428"/>
    <cellStyle name="40% - Accent1 2 2 4 5 2 2 4" xfId="44284"/>
    <cellStyle name="40% - Accent1 2 2 4 5 2 3" xfId="19333"/>
    <cellStyle name="40% - Accent1 2 2 4 5 2 3 2" xfId="30949"/>
    <cellStyle name="40% - Accent1 2 2 4 5 2 3 3" xfId="46805"/>
    <cellStyle name="40% - Accent1 2 2 4 5 2 4" xfId="25141"/>
    <cellStyle name="40% - Accent1 2 2 4 5 2 5" xfId="38328"/>
    <cellStyle name="40% - Accent1 2 2 4 5 3" xfId="10688"/>
    <cellStyle name="40% - Accent1 2 2 4 5 3 2" xfId="21451"/>
    <cellStyle name="40% - Accent1 2 2 4 5 3 2 2" xfId="33067"/>
    <cellStyle name="40% - Accent1 2 2 4 5 3 2 3" xfId="48923"/>
    <cellStyle name="40% - Accent1 2 2 4 5 3 3" xfId="27259"/>
    <cellStyle name="40% - Accent1 2 2 4 5 3 4" xfId="40848"/>
    <cellStyle name="40% - Accent1 2 2 4 5 4" xfId="18164"/>
    <cellStyle name="40% - Accent1 2 2 4 5 4 2" xfId="29780"/>
    <cellStyle name="40% - Accent1 2 2 4 5 4 3" xfId="45636"/>
    <cellStyle name="40% - Accent1 2 2 4 5 5" xfId="3547"/>
    <cellStyle name="40% - Accent1 2 2 4 5 6" xfId="23972"/>
    <cellStyle name="40% - Accent1 2 2 4 5 7" xfId="35796"/>
    <cellStyle name="40% - Accent1 2 2 4 6" xfId="3240"/>
    <cellStyle name="40% - Accent1 2 2 4 6 2" xfId="10468"/>
    <cellStyle name="40% - Accent1 2 2 4 6 2 2" xfId="21231"/>
    <cellStyle name="40% - Accent1 2 2 4 6 2 2 2" xfId="32847"/>
    <cellStyle name="40% - Accent1 2 2 4 6 2 2 3" xfId="48703"/>
    <cellStyle name="40% - Accent1 2 2 4 6 2 3" xfId="27039"/>
    <cellStyle name="40% - Accent1 2 2 4 6 2 4" xfId="40628"/>
    <cellStyle name="40% - Accent1 2 2 4 6 3" xfId="17944"/>
    <cellStyle name="40% - Accent1 2 2 4 6 3 2" xfId="29560"/>
    <cellStyle name="40% - Accent1 2 2 4 6 3 3" xfId="45416"/>
    <cellStyle name="40% - Accent1 2 2 4 6 4" xfId="23752"/>
    <cellStyle name="40% - Accent1 2 2 4 6 5" xfId="35539"/>
    <cellStyle name="40% - Accent1 2 2 4 7" xfId="7399"/>
    <cellStyle name="40% - Accent1 2 2 4 7 2" xfId="10075"/>
    <cellStyle name="40% - Accent1 2 2 4 7 2 2" xfId="21048"/>
    <cellStyle name="40% - Accent1 2 2 4 7 2 2 2" xfId="32664"/>
    <cellStyle name="40% - Accent1 2 2 4 7 2 2 3" xfId="48520"/>
    <cellStyle name="40% - Accent1 2 2 4 7 2 3" xfId="26856"/>
    <cellStyle name="40% - Accent1 2 2 4 7 2 4" xfId="40351"/>
    <cellStyle name="40% - Accent1 2 2 4 7 3" xfId="19113"/>
    <cellStyle name="40% - Accent1 2 2 4 7 3 2" xfId="30729"/>
    <cellStyle name="40% - Accent1 2 2 4 7 3 3" xfId="46585"/>
    <cellStyle name="40% - Accent1 2 2 4 7 4" xfId="24921"/>
    <cellStyle name="40% - Accent1 2 2 4 7 5" xfId="38071"/>
    <cellStyle name="40% - Accent1 2 2 4 8" xfId="16592"/>
    <cellStyle name="40% - Accent1 2 2 4 8 2" xfId="22400"/>
    <cellStyle name="40% - Accent1 2 2 4 8 2 2" xfId="34016"/>
    <cellStyle name="40% - Accent1 2 2 4 8 2 3" xfId="49872"/>
    <cellStyle name="40% - Accent1 2 2 4 8 3" xfId="28208"/>
    <cellStyle name="40% - Accent1 2 2 4 8 4" xfId="44064"/>
    <cellStyle name="40% - Accent1 2 2 4 9" xfId="9219"/>
    <cellStyle name="40% - Accent1 2 2 4 9 2" xfId="20245"/>
    <cellStyle name="40% - Accent1 2 2 4 9 2 2" xfId="31861"/>
    <cellStyle name="40% - Accent1 2 2 4 9 2 3" xfId="47717"/>
    <cellStyle name="40% - Accent1 2 2 4 9 3" xfId="26053"/>
    <cellStyle name="40% - Accent1 2 2 4 9 4" xfId="39521"/>
    <cellStyle name="40% - Accent1 2 2 5" xfId="537"/>
    <cellStyle name="40% - Accent1 2 2 5 10" xfId="17652"/>
    <cellStyle name="40% - Accent1 2 2 5 10 2" xfId="29268"/>
    <cellStyle name="40% - Accent1 2 2 5 10 3" xfId="45124"/>
    <cellStyle name="40% - Accent1 2 2 5 11" xfId="2650"/>
    <cellStyle name="40% - Accent1 2 2 5 12" xfId="23460"/>
    <cellStyle name="40% - Accent1 2 2 5 13" xfId="35107"/>
    <cellStyle name="40% - Accent1 2 2 5 2" xfId="1294"/>
    <cellStyle name="40% - Accent1 2 2 5 2 2" xfId="1992"/>
    <cellStyle name="40% - Accent1 2 2 5 2 2 2" xfId="8536"/>
    <cellStyle name="40% - Accent1 2 2 5 2 2 2 2" xfId="17578"/>
    <cellStyle name="40% - Accent1 2 2 5 2 2 2 2 2" xfId="23386"/>
    <cellStyle name="40% - Accent1 2 2 5 2 2 2 2 2 2" xfId="35002"/>
    <cellStyle name="40% - Accent1 2 2 5 2 2 2 2 2 3" xfId="50858"/>
    <cellStyle name="40% - Accent1 2 2 5 2 2 2 2 3" xfId="29194"/>
    <cellStyle name="40% - Accent1 2 2 5 2 2 2 2 4" xfId="45050"/>
    <cellStyle name="40% - Accent1 2 2 5 2 2 2 3" xfId="20099"/>
    <cellStyle name="40% - Accent1 2 2 5 2 2 2 3 2" xfId="31715"/>
    <cellStyle name="40% - Accent1 2 2 5 2 2 2 3 3" xfId="47571"/>
    <cellStyle name="40% - Accent1 2 2 5 2 2 2 4" xfId="25907"/>
    <cellStyle name="40% - Accent1 2 2 5 2 2 2 5" xfId="39126"/>
    <cellStyle name="40% - Accent1 2 2 5 2 2 3" xfId="11509"/>
    <cellStyle name="40% - Accent1 2 2 5 2 2 3 2" xfId="22217"/>
    <cellStyle name="40% - Accent1 2 2 5 2 2 3 2 2" xfId="33833"/>
    <cellStyle name="40% - Accent1 2 2 5 2 2 3 2 3" xfId="49689"/>
    <cellStyle name="40% - Accent1 2 2 5 2 2 3 3" xfId="28025"/>
    <cellStyle name="40% - Accent1 2 2 5 2 2 3 4" xfId="41641"/>
    <cellStyle name="40% - Accent1 2 2 5 2 2 4" xfId="18930"/>
    <cellStyle name="40% - Accent1 2 2 5 2 2 4 2" xfId="30546"/>
    <cellStyle name="40% - Accent1 2 2 5 2 2 4 3" xfId="46402"/>
    <cellStyle name="40% - Accent1 2 2 5 2 2 5" xfId="4519"/>
    <cellStyle name="40% - Accent1 2 2 5 2 2 6" xfId="24738"/>
    <cellStyle name="40% - Accent1 2 2 5 2 2 7" xfId="36657"/>
    <cellStyle name="40% - Accent1 2 2 5 2 3" xfId="7892"/>
    <cellStyle name="40% - Accent1 2 2 5 2 3 2" xfId="10905"/>
    <cellStyle name="40% - Accent1 2 2 5 2 3 2 2" xfId="21633"/>
    <cellStyle name="40% - Accent1 2 2 5 2 3 2 2 2" xfId="33249"/>
    <cellStyle name="40% - Accent1 2 2 5 2 3 2 2 3" xfId="49105"/>
    <cellStyle name="40% - Accent1 2 2 5 2 3 2 3" xfId="27441"/>
    <cellStyle name="40% - Accent1 2 2 5 2 3 2 4" xfId="41047"/>
    <cellStyle name="40% - Accent1 2 2 5 2 3 3" xfId="19515"/>
    <cellStyle name="40% - Accent1 2 2 5 2 3 3 2" xfId="31131"/>
    <cellStyle name="40% - Accent1 2 2 5 2 3 3 3" xfId="46987"/>
    <cellStyle name="40% - Accent1 2 2 5 2 3 4" xfId="25323"/>
    <cellStyle name="40% - Accent1 2 2 5 2 3 5" xfId="38512"/>
    <cellStyle name="40% - Accent1 2 2 5 2 4" xfId="16994"/>
    <cellStyle name="40% - Accent1 2 2 5 2 4 2" xfId="22802"/>
    <cellStyle name="40% - Accent1 2 2 5 2 4 2 2" xfId="34418"/>
    <cellStyle name="40% - Accent1 2 2 5 2 4 2 3" xfId="50274"/>
    <cellStyle name="40% - Accent1 2 2 5 2 4 3" xfId="28610"/>
    <cellStyle name="40% - Accent1 2 2 5 2 4 4" xfId="44466"/>
    <cellStyle name="40% - Accent1 2 2 5 2 5" xfId="9657"/>
    <cellStyle name="40% - Accent1 2 2 5 2 5 2" xfId="20683"/>
    <cellStyle name="40% - Accent1 2 2 5 2 5 2 2" xfId="32299"/>
    <cellStyle name="40% - Accent1 2 2 5 2 5 2 3" xfId="48155"/>
    <cellStyle name="40% - Accent1 2 2 5 2 5 3" xfId="26491"/>
    <cellStyle name="40% - Accent1 2 2 5 2 5 4" xfId="39959"/>
    <cellStyle name="40% - Accent1 2 2 5 2 6" xfId="18346"/>
    <cellStyle name="40% - Accent1 2 2 5 2 6 2" xfId="29962"/>
    <cellStyle name="40% - Accent1 2 2 5 2 6 3" xfId="45818"/>
    <cellStyle name="40% - Accent1 2 2 5 2 7" xfId="3821"/>
    <cellStyle name="40% - Accent1 2 2 5 2 8" xfId="24154"/>
    <cellStyle name="40% - Accent1 2 2 5 2 9" xfId="36019"/>
    <cellStyle name="40% - Accent1 2 2 5 3" xfId="1476"/>
    <cellStyle name="40% - Accent1 2 2 5 3 2" xfId="8074"/>
    <cellStyle name="40% - Accent1 2 2 5 3 2 2" xfId="11087"/>
    <cellStyle name="40% - Accent1 2 2 5 3 2 2 2" xfId="21815"/>
    <cellStyle name="40% - Accent1 2 2 5 3 2 2 2 2" xfId="33431"/>
    <cellStyle name="40% - Accent1 2 2 5 3 2 2 2 3" xfId="49287"/>
    <cellStyle name="40% - Accent1 2 2 5 3 2 2 3" xfId="27623"/>
    <cellStyle name="40% - Accent1 2 2 5 3 2 2 4" xfId="41229"/>
    <cellStyle name="40% - Accent1 2 2 5 3 2 3" xfId="19697"/>
    <cellStyle name="40% - Accent1 2 2 5 3 2 3 2" xfId="31313"/>
    <cellStyle name="40% - Accent1 2 2 5 3 2 3 3" xfId="47169"/>
    <cellStyle name="40% - Accent1 2 2 5 3 2 4" xfId="25505"/>
    <cellStyle name="40% - Accent1 2 2 5 3 2 5" xfId="38694"/>
    <cellStyle name="40% - Accent1 2 2 5 3 3" xfId="17176"/>
    <cellStyle name="40% - Accent1 2 2 5 3 3 2" xfId="22984"/>
    <cellStyle name="40% - Accent1 2 2 5 3 3 2 2" xfId="34600"/>
    <cellStyle name="40% - Accent1 2 2 5 3 3 2 3" xfId="50456"/>
    <cellStyle name="40% - Accent1 2 2 5 3 3 3" xfId="28792"/>
    <cellStyle name="40% - Accent1 2 2 5 3 3 4" xfId="44648"/>
    <cellStyle name="40% - Accent1 2 2 5 3 4" xfId="9839"/>
    <cellStyle name="40% - Accent1 2 2 5 3 4 2" xfId="20865"/>
    <cellStyle name="40% - Accent1 2 2 5 3 4 2 2" xfId="32481"/>
    <cellStyle name="40% - Accent1 2 2 5 3 4 2 3" xfId="48337"/>
    <cellStyle name="40% - Accent1 2 2 5 3 4 3" xfId="26673"/>
    <cellStyle name="40% - Accent1 2 2 5 3 4 4" xfId="40141"/>
    <cellStyle name="40% - Accent1 2 2 5 3 5" xfId="18528"/>
    <cellStyle name="40% - Accent1 2 2 5 3 5 2" xfId="30144"/>
    <cellStyle name="40% - Accent1 2 2 5 3 5 3" xfId="46000"/>
    <cellStyle name="40% - Accent1 2 2 5 3 6" xfId="4003"/>
    <cellStyle name="40% - Accent1 2 2 5 3 7" xfId="24336"/>
    <cellStyle name="40% - Accent1 2 2 5 3 8" xfId="36201"/>
    <cellStyle name="40% - Accent1 2 2 5 4" xfId="1624"/>
    <cellStyle name="40% - Accent1 2 2 5 4 2" xfId="8189"/>
    <cellStyle name="40% - Accent1 2 2 5 4 2 2" xfId="11211"/>
    <cellStyle name="40% - Accent1 2 2 5 4 2 2 2" xfId="21926"/>
    <cellStyle name="40% - Accent1 2 2 5 4 2 2 2 2" xfId="33542"/>
    <cellStyle name="40% - Accent1 2 2 5 4 2 2 2 3" xfId="49398"/>
    <cellStyle name="40% - Accent1 2 2 5 4 2 2 3" xfId="27734"/>
    <cellStyle name="40% - Accent1 2 2 5 4 2 2 4" xfId="41347"/>
    <cellStyle name="40% - Accent1 2 2 5 4 2 3" xfId="19808"/>
    <cellStyle name="40% - Accent1 2 2 5 4 2 3 2" xfId="31424"/>
    <cellStyle name="40% - Accent1 2 2 5 4 2 3 3" xfId="47280"/>
    <cellStyle name="40% - Accent1 2 2 5 4 2 4" xfId="25616"/>
    <cellStyle name="40% - Accent1 2 2 5 4 2 5" xfId="38808"/>
    <cellStyle name="40% - Accent1 2 2 5 4 3" xfId="17287"/>
    <cellStyle name="40% - Accent1 2 2 5 4 3 2" xfId="23095"/>
    <cellStyle name="40% - Accent1 2 2 5 4 3 2 2" xfId="34711"/>
    <cellStyle name="40% - Accent1 2 2 5 4 3 2 3" xfId="50567"/>
    <cellStyle name="40% - Accent1 2 2 5 4 3 3" xfId="28903"/>
    <cellStyle name="40% - Accent1 2 2 5 4 3 4" xfId="44759"/>
    <cellStyle name="40% - Accent1 2 2 5 4 4" xfId="9366"/>
    <cellStyle name="40% - Accent1 2 2 5 4 4 2" xfId="20392"/>
    <cellStyle name="40% - Accent1 2 2 5 4 4 2 2" xfId="32008"/>
    <cellStyle name="40% - Accent1 2 2 5 4 4 2 3" xfId="47864"/>
    <cellStyle name="40% - Accent1 2 2 5 4 4 3" xfId="26200"/>
    <cellStyle name="40% - Accent1 2 2 5 4 4 4" xfId="39668"/>
    <cellStyle name="40% - Accent1 2 2 5 4 5" xfId="18639"/>
    <cellStyle name="40% - Accent1 2 2 5 4 5 2" xfId="30255"/>
    <cellStyle name="40% - Accent1 2 2 5 4 5 3" xfId="46111"/>
    <cellStyle name="40% - Accent1 2 2 5 4 6" xfId="4151"/>
    <cellStyle name="40% - Accent1 2 2 5 4 7" xfId="24447"/>
    <cellStyle name="40% - Accent1 2 2 5 4 8" xfId="36333"/>
    <cellStyle name="40% - Accent1 2 2 5 5" xfId="895"/>
    <cellStyle name="40% - Accent1 2 2 5 5 2" xfId="7590"/>
    <cellStyle name="40% - Accent1 2 2 5 5 2 2" xfId="16703"/>
    <cellStyle name="40% - Accent1 2 2 5 5 2 2 2" xfId="22511"/>
    <cellStyle name="40% - Accent1 2 2 5 5 2 2 2 2" xfId="34127"/>
    <cellStyle name="40% - Accent1 2 2 5 5 2 2 2 3" xfId="49983"/>
    <cellStyle name="40% - Accent1 2 2 5 5 2 2 3" xfId="28319"/>
    <cellStyle name="40% - Accent1 2 2 5 5 2 2 4" xfId="44175"/>
    <cellStyle name="40% - Accent1 2 2 5 5 2 3" xfId="19224"/>
    <cellStyle name="40% - Accent1 2 2 5 5 2 3 2" xfId="30840"/>
    <cellStyle name="40% - Accent1 2 2 5 5 2 3 3" xfId="46696"/>
    <cellStyle name="40% - Accent1 2 2 5 5 2 4" xfId="25032"/>
    <cellStyle name="40% - Accent1 2 2 5 5 2 5" xfId="38216"/>
    <cellStyle name="40% - Accent1 2 2 5 5 3" xfId="10579"/>
    <cellStyle name="40% - Accent1 2 2 5 5 3 2" xfId="21342"/>
    <cellStyle name="40% - Accent1 2 2 5 5 3 2 2" xfId="32958"/>
    <cellStyle name="40% - Accent1 2 2 5 5 3 2 3" xfId="48814"/>
    <cellStyle name="40% - Accent1 2 2 5 5 3 3" xfId="27150"/>
    <cellStyle name="40% - Accent1 2 2 5 5 3 4" xfId="40739"/>
    <cellStyle name="40% - Accent1 2 2 5 5 4" xfId="18055"/>
    <cellStyle name="40% - Accent1 2 2 5 5 4 2" xfId="29671"/>
    <cellStyle name="40% - Accent1 2 2 5 5 4 3" xfId="45527"/>
    <cellStyle name="40% - Accent1 2 2 5 5 5" xfId="3431"/>
    <cellStyle name="40% - Accent1 2 2 5 5 6" xfId="23863"/>
    <cellStyle name="40% - Accent1 2 2 5 5 7" xfId="35684"/>
    <cellStyle name="40% - Accent1 2 2 5 6" xfId="3097"/>
    <cellStyle name="40% - Accent1 2 2 5 6 2" xfId="10327"/>
    <cellStyle name="40% - Accent1 2 2 5 6 2 2" xfId="21122"/>
    <cellStyle name="40% - Accent1 2 2 5 6 2 2 2" xfId="32738"/>
    <cellStyle name="40% - Accent1 2 2 5 6 2 2 3" xfId="48594"/>
    <cellStyle name="40% - Accent1 2 2 5 6 2 3" xfId="26930"/>
    <cellStyle name="40% - Accent1 2 2 5 6 2 4" xfId="40502"/>
    <cellStyle name="40% - Accent1 2 2 5 6 3" xfId="17835"/>
    <cellStyle name="40% - Accent1 2 2 5 6 3 2" xfId="29451"/>
    <cellStyle name="40% - Accent1 2 2 5 6 3 3" xfId="45307"/>
    <cellStyle name="40% - Accent1 2 2 5 6 4" xfId="23643"/>
    <cellStyle name="40% - Accent1 2 2 5 6 5" xfId="35413"/>
    <cellStyle name="40% - Accent1 2 2 5 7" xfId="7290"/>
    <cellStyle name="40% - Accent1 2 2 5 7 2" xfId="9960"/>
    <cellStyle name="40% - Accent1 2 2 5 7 2 2" xfId="20939"/>
    <cellStyle name="40% - Accent1 2 2 5 7 2 2 2" xfId="32555"/>
    <cellStyle name="40% - Accent1 2 2 5 7 2 2 3" xfId="48411"/>
    <cellStyle name="40% - Accent1 2 2 5 7 2 3" xfId="26747"/>
    <cellStyle name="40% - Accent1 2 2 5 7 2 4" xfId="40240"/>
    <cellStyle name="40% - Accent1 2 2 5 7 3" xfId="19004"/>
    <cellStyle name="40% - Accent1 2 2 5 7 3 2" xfId="30620"/>
    <cellStyle name="40% - Accent1 2 2 5 7 3 3" xfId="46476"/>
    <cellStyle name="40% - Accent1 2 2 5 7 4" xfId="24812"/>
    <cellStyle name="40% - Accent1 2 2 5 7 5" xfId="37962"/>
    <cellStyle name="40% - Accent1 2 2 5 8" xfId="16483"/>
    <cellStyle name="40% - Accent1 2 2 5 8 2" xfId="22291"/>
    <cellStyle name="40% - Accent1 2 2 5 8 2 2" xfId="33907"/>
    <cellStyle name="40% - Accent1 2 2 5 8 2 3" xfId="49763"/>
    <cellStyle name="40% - Accent1 2 2 5 8 3" xfId="28099"/>
    <cellStyle name="40% - Accent1 2 2 5 8 4" xfId="43955"/>
    <cellStyle name="40% - Accent1 2 2 5 9" xfId="9255"/>
    <cellStyle name="40% - Accent1 2 2 5 9 2" xfId="20281"/>
    <cellStyle name="40% - Accent1 2 2 5 9 2 2" xfId="31897"/>
    <cellStyle name="40% - Accent1 2 2 5 9 2 3" xfId="47753"/>
    <cellStyle name="40% - Accent1 2 2 5 9 3" xfId="26089"/>
    <cellStyle name="40% - Accent1 2 2 5 9 4" xfId="39557"/>
    <cellStyle name="40% - Accent1 2 2 6" xfId="1088"/>
    <cellStyle name="40% - Accent1 2 2 6 2" xfId="1847"/>
    <cellStyle name="40% - Accent1 2 2 6 2 2" xfId="8391"/>
    <cellStyle name="40% - Accent1 2 2 6 2 2 2" xfId="17433"/>
    <cellStyle name="40% - Accent1 2 2 6 2 2 2 2" xfId="23241"/>
    <cellStyle name="40% - Accent1 2 2 6 2 2 2 2 2" xfId="34857"/>
    <cellStyle name="40% - Accent1 2 2 6 2 2 2 2 3" xfId="50713"/>
    <cellStyle name="40% - Accent1 2 2 6 2 2 2 3" xfId="29049"/>
    <cellStyle name="40% - Accent1 2 2 6 2 2 2 4" xfId="44905"/>
    <cellStyle name="40% - Accent1 2 2 6 2 2 3" xfId="19954"/>
    <cellStyle name="40% - Accent1 2 2 6 2 2 3 2" xfId="31570"/>
    <cellStyle name="40% - Accent1 2 2 6 2 2 3 3" xfId="47426"/>
    <cellStyle name="40% - Accent1 2 2 6 2 2 4" xfId="25762"/>
    <cellStyle name="40% - Accent1 2 2 6 2 2 5" xfId="38981"/>
    <cellStyle name="40% - Accent1 2 2 6 2 3" xfId="11364"/>
    <cellStyle name="40% - Accent1 2 2 6 2 3 2" xfId="22072"/>
    <cellStyle name="40% - Accent1 2 2 6 2 3 2 2" xfId="33688"/>
    <cellStyle name="40% - Accent1 2 2 6 2 3 2 3" xfId="49544"/>
    <cellStyle name="40% - Accent1 2 2 6 2 3 3" xfId="27880"/>
    <cellStyle name="40% - Accent1 2 2 6 2 3 4" xfId="41496"/>
    <cellStyle name="40% - Accent1 2 2 6 2 4" xfId="18785"/>
    <cellStyle name="40% - Accent1 2 2 6 2 4 2" xfId="30401"/>
    <cellStyle name="40% - Accent1 2 2 6 2 4 3" xfId="46257"/>
    <cellStyle name="40% - Accent1 2 2 6 2 5" xfId="4374"/>
    <cellStyle name="40% - Accent1 2 2 6 2 6" xfId="24593"/>
    <cellStyle name="40% - Accent1 2 2 6 2 7" xfId="36512"/>
    <cellStyle name="40% - Accent1 2 2 6 3" xfId="7747"/>
    <cellStyle name="40% - Accent1 2 2 6 3 2" xfId="10745"/>
    <cellStyle name="40% - Accent1 2 2 6 3 2 2" xfId="21488"/>
    <cellStyle name="40% - Accent1 2 2 6 3 2 2 2" xfId="33104"/>
    <cellStyle name="40% - Accent1 2 2 6 3 2 2 3" xfId="48960"/>
    <cellStyle name="40% - Accent1 2 2 6 3 2 3" xfId="27296"/>
    <cellStyle name="40% - Accent1 2 2 6 3 2 4" xfId="40894"/>
    <cellStyle name="40% - Accent1 2 2 6 3 3" xfId="19370"/>
    <cellStyle name="40% - Accent1 2 2 6 3 3 2" xfId="30986"/>
    <cellStyle name="40% - Accent1 2 2 6 3 3 3" xfId="46842"/>
    <cellStyle name="40% - Accent1 2 2 6 3 4" xfId="25178"/>
    <cellStyle name="40% - Accent1 2 2 6 3 5" xfId="38367"/>
    <cellStyle name="40% - Accent1 2 2 6 4" xfId="16849"/>
    <cellStyle name="40% - Accent1 2 2 6 4 2" xfId="22657"/>
    <cellStyle name="40% - Accent1 2 2 6 4 2 2" xfId="34273"/>
    <cellStyle name="40% - Accent1 2 2 6 4 2 3" xfId="50129"/>
    <cellStyle name="40% - Accent1 2 2 6 4 3" xfId="28465"/>
    <cellStyle name="40% - Accent1 2 2 6 4 4" xfId="44321"/>
    <cellStyle name="40% - Accent1 2 2 6 5" xfId="9512"/>
    <cellStyle name="40% - Accent1 2 2 6 5 2" xfId="20538"/>
    <cellStyle name="40% - Accent1 2 2 6 5 2 2" xfId="32154"/>
    <cellStyle name="40% - Accent1 2 2 6 5 2 3" xfId="48010"/>
    <cellStyle name="40% - Accent1 2 2 6 5 3" xfId="26346"/>
    <cellStyle name="40% - Accent1 2 2 6 5 4" xfId="39814"/>
    <cellStyle name="40% - Accent1 2 2 6 6" xfId="18201"/>
    <cellStyle name="40% - Accent1 2 2 6 6 2" xfId="29817"/>
    <cellStyle name="40% - Accent1 2 2 6 6 3" xfId="45673"/>
    <cellStyle name="40% - Accent1 2 2 6 7" xfId="3615"/>
    <cellStyle name="40% - Accent1 2 2 6 8" xfId="24009"/>
    <cellStyle name="40% - Accent1 2 2 6 9" xfId="35847"/>
    <cellStyle name="40% - Accent1 2 2 7" xfId="1331"/>
    <cellStyle name="40% - Accent1 2 2 7 2" xfId="7929"/>
    <cellStyle name="40% - Accent1 2 2 7 2 2" xfId="10942"/>
    <cellStyle name="40% - Accent1 2 2 7 2 2 2" xfId="21670"/>
    <cellStyle name="40% - Accent1 2 2 7 2 2 2 2" xfId="33286"/>
    <cellStyle name="40% - Accent1 2 2 7 2 2 2 3" xfId="49142"/>
    <cellStyle name="40% - Accent1 2 2 7 2 2 3" xfId="27478"/>
    <cellStyle name="40% - Accent1 2 2 7 2 2 4" xfId="41084"/>
    <cellStyle name="40% - Accent1 2 2 7 2 3" xfId="19552"/>
    <cellStyle name="40% - Accent1 2 2 7 2 3 2" xfId="31168"/>
    <cellStyle name="40% - Accent1 2 2 7 2 3 3" xfId="47024"/>
    <cellStyle name="40% - Accent1 2 2 7 2 4" xfId="25360"/>
    <cellStyle name="40% - Accent1 2 2 7 2 5" xfId="38549"/>
    <cellStyle name="40% - Accent1 2 2 7 3" xfId="17031"/>
    <cellStyle name="40% - Accent1 2 2 7 3 2" xfId="22839"/>
    <cellStyle name="40% - Accent1 2 2 7 3 2 2" xfId="34455"/>
    <cellStyle name="40% - Accent1 2 2 7 3 2 3" xfId="50311"/>
    <cellStyle name="40% - Accent1 2 2 7 3 3" xfId="28647"/>
    <cellStyle name="40% - Accent1 2 2 7 3 4" xfId="44503"/>
    <cellStyle name="40% - Accent1 2 2 7 4" xfId="9694"/>
    <cellStyle name="40% - Accent1 2 2 7 4 2" xfId="20720"/>
    <cellStyle name="40% - Accent1 2 2 7 4 2 2" xfId="32336"/>
    <cellStyle name="40% - Accent1 2 2 7 4 2 3" xfId="48192"/>
    <cellStyle name="40% - Accent1 2 2 7 4 3" xfId="26528"/>
    <cellStyle name="40% - Accent1 2 2 7 4 4" xfId="39996"/>
    <cellStyle name="40% - Accent1 2 2 7 5" xfId="18383"/>
    <cellStyle name="40% - Accent1 2 2 7 5 2" xfId="29999"/>
    <cellStyle name="40% - Accent1 2 2 7 5 3" xfId="45855"/>
    <cellStyle name="40% - Accent1 2 2 7 6" xfId="3858"/>
    <cellStyle name="40% - Accent1 2 2 7 7" xfId="24191"/>
    <cellStyle name="40% - Accent1 2 2 7 8" xfId="36056"/>
    <cellStyle name="40% - Accent1 2 2 8" xfId="1517"/>
    <cellStyle name="40% - Accent1 2 2 8 2" xfId="8111"/>
    <cellStyle name="40% - Accent1 2 2 8 2 2" xfId="11126"/>
    <cellStyle name="40% - Accent1 2 2 8 2 2 2" xfId="21852"/>
    <cellStyle name="40% - Accent1 2 2 8 2 2 2 2" xfId="33468"/>
    <cellStyle name="40% - Accent1 2 2 8 2 2 2 3" xfId="49324"/>
    <cellStyle name="40% - Accent1 2 2 8 2 2 3" xfId="27660"/>
    <cellStyle name="40% - Accent1 2 2 8 2 2 4" xfId="41267"/>
    <cellStyle name="40% - Accent1 2 2 8 2 3" xfId="19734"/>
    <cellStyle name="40% - Accent1 2 2 8 2 3 2" xfId="31350"/>
    <cellStyle name="40% - Accent1 2 2 8 2 3 3" xfId="47206"/>
    <cellStyle name="40% - Accent1 2 2 8 2 4" xfId="25542"/>
    <cellStyle name="40% - Accent1 2 2 8 2 5" xfId="38731"/>
    <cellStyle name="40% - Accent1 2 2 8 3" xfId="17213"/>
    <cellStyle name="40% - Accent1 2 2 8 3 2" xfId="23021"/>
    <cellStyle name="40% - Accent1 2 2 8 3 2 2" xfId="34637"/>
    <cellStyle name="40% - Accent1 2 2 8 3 2 3" xfId="50493"/>
    <cellStyle name="40% - Accent1 2 2 8 3 3" xfId="28829"/>
    <cellStyle name="40% - Accent1 2 2 8 3 4" xfId="44685"/>
    <cellStyle name="40% - Accent1 2 2 8 4" xfId="9292"/>
    <cellStyle name="40% - Accent1 2 2 8 4 2" xfId="20318"/>
    <cellStyle name="40% - Accent1 2 2 8 4 2 2" xfId="31934"/>
    <cellStyle name="40% - Accent1 2 2 8 4 2 3" xfId="47790"/>
    <cellStyle name="40% - Accent1 2 2 8 4 3" xfId="26126"/>
    <cellStyle name="40% - Accent1 2 2 8 4 4" xfId="39594"/>
    <cellStyle name="40% - Accent1 2 2 8 5" xfId="18565"/>
    <cellStyle name="40% - Accent1 2 2 8 5 2" xfId="30181"/>
    <cellStyle name="40% - Accent1 2 2 8 5 3" xfId="46037"/>
    <cellStyle name="40% - Accent1 2 2 8 6" xfId="4044"/>
    <cellStyle name="40% - Accent1 2 2 8 7" xfId="24373"/>
    <cellStyle name="40% - Accent1 2 2 8 8" xfId="36241"/>
    <cellStyle name="40% - Accent1 2 2 9" xfId="811"/>
    <cellStyle name="40% - Accent1 2 2 9 2" xfId="7506"/>
    <cellStyle name="40% - Accent1 2 2 9 2 2" xfId="16629"/>
    <cellStyle name="40% - Accent1 2 2 9 2 2 2" xfId="22437"/>
    <cellStyle name="40% - Accent1 2 2 9 2 2 2 2" xfId="34053"/>
    <cellStyle name="40% - Accent1 2 2 9 2 2 2 3" xfId="49909"/>
    <cellStyle name="40% - Accent1 2 2 9 2 2 3" xfId="28245"/>
    <cellStyle name="40% - Accent1 2 2 9 2 2 4" xfId="44101"/>
    <cellStyle name="40% - Accent1 2 2 9 2 3" xfId="19150"/>
    <cellStyle name="40% - Accent1 2 2 9 2 3 2" xfId="30766"/>
    <cellStyle name="40% - Accent1 2 2 9 2 3 3" xfId="46622"/>
    <cellStyle name="40% - Accent1 2 2 9 2 4" xfId="24958"/>
    <cellStyle name="40% - Accent1 2 2 9 2 5" xfId="38139"/>
    <cellStyle name="40% - Accent1 2 2 9 3" xfId="10505"/>
    <cellStyle name="40% - Accent1 2 2 9 3 2" xfId="21268"/>
    <cellStyle name="40% - Accent1 2 2 9 3 2 2" xfId="32884"/>
    <cellStyle name="40% - Accent1 2 2 9 3 2 3" xfId="48740"/>
    <cellStyle name="40% - Accent1 2 2 9 3 3" xfId="27076"/>
    <cellStyle name="40% - Accent1 2 2 9 3 4" xfId="40665"/>
    <cellStyle name="40% - Accent1 2 2 9 4" xfId="17981"/>
    <cellStyle name="40% - Accent1 2 2 9 4 2" xfId="29597"/>
    <cellStyle name="40% - Accent1 2 2 9 4 3" xfId="45453"/>
    <cellStyle name="40% - Accent1 2 2 9 5" xfId="3347"/>
    <cellStyle name="40% - Accent1 2 2 9 6" xfId="23789"/>
    <cellStyle name="40% - Accent1 2 2 9 7" xfId="35607"/>
    <cellStyle name="40% - Accent1 2 3" xfId="585"/>
    <cellStyle name="40% - Accent1 2 3 10" xfId="9129"/>
    <cellStyle name="40% - Accent1 2 3 10 2" xfId="20155"/>
    <cellStyle name="40% - Accent1 2 3 10 2 2" xfId="31771"/>
    <cellStyle name="40% - Accent1 2 3 10 2 3" xfId="47627"/>
    <cellStyle name="40% - Accent1 2 3 10 3" xfId="25963"/>
    <cellStyle name="40% - Accent1 2 3 10 4" xfId="39431"/>
    <cellStyle name="40% - Accent1 2 3 11" xfId="17671"/>
    <cellStyle name="40% - Accent1 2 3 11 2" xfId="29287"/>
    <cellStyle name="40% - Accent1 2 3 11 3" xfId="45143"/>
    <cellStyle name="40% - Accent1 2 3 12" xfId="2669"/>
    <cellStyle name="40% - Accent1 2 3 13" xfId="23479"/>
    <cellStyle name="40% - Accent1 2 3 14" xfId="35126"/>
    <cellStyle name="40% - Accent1 2 3 2" xfId="914"/>
    <cellStyle name="40% - Accent1 2 3 2 2" xfId="1643"/>
    <cellStyle name="40% - Accent1 2 3 2 2 2" xfId="8208"/>
    <cellStyle name="40% - Accent1 2 3 2 2 2 2" xfId="17306"/>
    <cellStyle name="40% - Accent1 2 3 2 2 2 2 2" xfId="23114"/>
    <cellStyle name="40% - Accent1 2 3 2 2 2 2 2 2" xfId="34730"/>
    <cellStyle name="40% - Accent1 2 3 2 2 2 2 2 3" xfId="50586"/>
    <cellStyle name="40% - Accent1 2 3 2 2 2 2 3" xfId="28922"/>
    <cellStyle name="40% - Accent1 2 3 2 2 2 2 4" xfId="44778"/>
    <cellStyle name="40% - Accent1 2 3 2 2 2 3" xfId="19827"/>
    <cellStyle name="40% - Accent1 2 3 2 2 2 3 2" xfId="31443"/>
    <cellStyle name="40% - Accent1 2 3 2 2 2 3 3" xfId="47299"/>
    <cellStyle name="40% - Accent1 2 3 2 2 2 4" xfId="25635"/>
    <cellStyle name="40% - Accent1 2 3 2 2 2 5" xfId="38827"/>
    <cellStyle name="40% - Accent1 2 3 2 2 3" xfId="11230"/>
    <cellStyle name="40% - Accent1 2 3 2 2 3 2" xfId="21945"/>
    <cellStyle name="40% - Accent1 2 3 2 2 3 2 2" xfId="33561"/>
    <cellStyle name="40% - Accent1 2 3 2 2 3 2 3" xfId="49417"/>
    <cellStyle name="40% - Accent1 2 3 2 2 3 3" xfId="27753"/>
    <cellStyle name="40% - Accent1 2 3 2 2 3 4" xfId="41366"/>
    <cellStyle name="40% - Accent1 2 3 2 2 4" xfId="18658"/>
    <cellStyle name="40% - Accent1 2 3 2 2 4 2" xfId="30274"/>
    <cellStyle name="40% - Accent1 2 3 2 2 4 3" xfId="46130"/>
    <cellStyle name="40% - Accent1 2 3 2 2 5" xfId="4170"/>
    <cellStyle name="40% - Accent1 2 3 2 2 6" xfId="24466"/>
    <cellStyle name="40% - Accent1 2 3 2 2 7" xfId="36352"/>
    <cellStyle name="40% - Accent1 2 3 2 3" xfId="7609"/>
    <cellStyle name="40% - Accent1 2 3 2 3 2" xfId="10598"/>
    <cellStyle name="40% - Accent1 2 3 2 3 2 2" xfId="21361"/>
    <cellStyle name="40% - Accent1 2 3 2 3 2 2 2" xfId="32977"/>
    <cellStyle name="40% - Accent1 2 3 2 3 2 2 3" xfId="48833"/>
    <cellStyle name="40% - Accent1 2 3 2 3 2 3" xfId="27169"/>
    <cellStyle name="40% - Accent1 2 3 2 3 2 4" xfId="40758"/>
    <cellStyle name="40% - Accent1 2 3 2 3 3" xfId="19243"/>
    <cellStyle name="40% - Accent1 2 3 2 3 3 2" xfId="30859"/>
    <cellStyle name="40% - Accent1 2 3 2 3 3 3" xfId="46715"/>
    <cellStyle name="40% - Accent1 2 3 2 3 4" xfId="25051"/>
    <cellStyle name="40% - Accent1 2 3 2 3 5" xfId="38235"/>
    <cellStyle name="40% - Accent1 2 3 2 4" xfId="16722"/>
    <cellStyle name="40% - Accent1 2 3 2 4 2" xfId="22530"/>
    <cellStyle name="40% - Accent1 2 3 2 4 2 2" xfId="34146"/>
    <cellStyle name="40% - Accent1 2 3 2 4 2 3" xfId="50002"/>
    <cellStyle name="40% - Accent1 2 3 2 4 3" xfId="28338"/>
    <cellStyle name="40% - Accent1 2 3 2 4 4" xfId="44194"/>
    <cellStyle name="40% - Accent1 2 3 2 5" xfId="9385"/>
    <cellStyle name="40% - Accent1 2 3 2 5 2" xfId="20411"/>
    <cellStyle name="40% - Accent1 2 3 2 5 2 2" xfId="32027"/>
    <cellStyle name="40% - Accent1 2 3 2 5 2 3" xfId="47883"/>
    <cellStyle name="40% - Accent1 2 3 2 5 3" xfId="26219"/>
    <cellStyle name="40% - Accent1 2 3 2 5 4" xfId="39687"/>
    <cellStyle name="40% - Accent1 2 3 2 6" xfId="18074"/>
    <cellStyle name="40% - Accent1 2 3 2 6 2" xfId="29690"/>
    <cellStyle name="40% - Accent1 2 3 2 6 3" xfId="45546"/>
    <cellStyle name="40% - Accent1 2 3 2 7" xfId="3450"/>
    <cellStyle name="40% - Accent1 2 3 2 8" xfId="23882"/>
    <cellStyle name="40% - Accent1 2 3 2 9" xfId="35703"/>
    <cellStyle name="40% - Accent1 2 3 3" xfId="1136"/>
    <cellStyle name="40% - Accent1 2 3 3 2" xfId="1866"/>
    <cellStyle name="40% - Accent1 2 3 3 2 2" xfId="8410"/>
    <cellStyle name="40% - Accent1 2 3 3 2 2 2" xfId="17452"/>
    <cellStyle name="40% - Accent1 2 3 3 2 2 2 2" xfId="23260"/>
    <cellStyle name="40% - Accent1 2 3 3 2 2 2 2 2" xfId="34876"/>
    <cellStyle name="40% - Accent1 2 3 3 2 2 2 2 3" xfId="50732"/>
    <cellStyle name="40% - Accent1 2 3 3 2 2 2 3" xfId="29068"/>
    <cellStyle name="40% - Accent1 2 3 3 2 2 2 4" xfId="44924"/>
    <cellStyle name="40% - Accent1 2 3 3 2 2 3" xfId="19973"/>
    <cellStyle name="40% - Accent1 2 3 3 2 2 3 2" xfId="31589"/>
    <cellStyle name="40% - Accent1 2 3 3 2 2 3 3" xfId="47445"/>
    <cellStyle name="40% - Accent1 2 3 3 2 2 4" xfId="25781"/>
    <cellStyle name="40% - Accent1 2 3 3 2 2 5" xfId="39000"/>
    <cellStyle name="40% - Accent1 2 3 3 2 3" xfId="11383"/>
    <cellStyle name="40% - Accent1 2 3 3 2 3 2" xfId="22091"/>
    <cellStyle name="40% - Accent1 2 3 3 2 3 2 2" xfId="33707"/>
    <cellStyle name="40% - Accent1 2 3 3 2 3 2 3" xfId="49563"/>
    <cellStyle name="40% - Accent1 2 3 3 2 3 3" xfId="27899"/>
    <cellStyle name="40% - Accent1 2 3 3 2 3 4" xfId="41515"/>
    <cellStyle name="40% - Accent1 2 3 3 2 4" xfId="18804"/>
    <cellStyle name="40% - Accent1 2 3 3 2 4 2" xfId="30420"/>
    <cellStyle name="40% - Accent1 2 3 3 2 4 3" xfId="46276"/>
    <cellStyle name="40% - Accent1 2 3 3 2 5" xfId="4393"/>
    <cellStyle name="40% - Accent1 2 3 3 2 6" xfId="24612"/>
    <cellStyle name="40% - Accent1 2 3 3 2 7" xfId="36531"/>
    <cellStyle name="40% - Accent1 2 3 3 3" xfId="7766"/>
    <cellStyle name="40% - Accent1 2 3 3 3 2" xfId="10771"/>
    <cellStyle name="40% - Accent1 2 3 3 3 2 2" xfId="21507"/>
    <cellStyle name="40% - Accent1 2 3 3 3 2 2 2" xfId="33123"/>
    <cellStyle name="40% - Accent1 2 3 3 3 2 2 3" xfId="48979"/>
    <cellStyle name="40% - Accent1 2 3 3 3 2 3" xfId="27315"/>
    <cellStyle name="40% - Accent1 2 3 3 3 2 4" xfId="40915"/>
    <cellStyle name="40% - Accent1 2 3 3 3 3" xfId="19389"/>
    <cellStyle name="40% - Accent1 2 3 3 3 3 2" xfId="31005"/>
    <cellStyle name="40% - Accent1 2 3 3 3 3 3" xfId="46861"/>
    <cellStyle name="40% - Accent1 2 3 3 3 4" xfId="25197"/>
    <cellStyle name="40% - Accent1 2 3 3 3 5" xfId="38386"/>
    <cellStyle name="40% - Accent1 2 3 3 4" xfId="16868"/>
    <cellStyle name="40% - Accent1 2 3 3 4 2" xfId="22676"/>
    <cellStyle name="40% - Accent1 2 3 3 4 2 2" xfId="34292"/>
    <cellStyle name="40% - Accent1 2 3 3 4 2 3" xfId="50148"/>
    <cellStyle name="40% - Accent1 2 3 3 4 3" xfId="28484"/>
    <cellStyle name="40% - Accent1 2 3 3 4 4" xfId="44340"/>
    <cellStyle name="40% - Accent1 2 3 3 5" xfId="9531"/>
    <cellStyle name="40% - Accent1 2 3 3 5 2" xfId="20557"/>
    <cellStyle name="40% - Accent1 2 3 3 5 2 2" xfId="32173"/>
    <cellStyle name="40% - Accent1 2 3 3 5 2 3" xfId="48029"/>
    <cellStyle name="40% - Accent1 2 3 3 5 3" xfId="26365"/>
    <cellStyle name="40% - Accent1 2 3 3 5 4" xfId="39833"/>
    <cellStyle name="40% - Accent1 2 3 3 6" xfId="18220"/>
    <cellStyle name="40% - Accent1 2 3 3 6 2" xfId="29836"/>
    <cellStyle name="40% - Accent1 2 3 3 6 3" xfId="45692"/>
    <cellStyle name="40% - Accent1 2 3 3 7" xfId="3663"/>
    <cellStyle name="40% - Accent1 2 3 3 8" xfId="24028"/>
    <cellStyle name="40% - Accent1 2 3 3 9" xfId="35881"/>
    <cellStyle name="40% - Accent1 2 3 4" xfId="1350"/>
    <cellStyle name="40% - Accent1 2 3 4 2" xfId="7948"/>
    <cellStyle name="40% - Accent1 2 3 4 2 2" xfId="10961"/>
    <cellStyle name="40% - Accent1 2 3 4 2 2 2" xfId="21689"/>
    <cellStyle name="40% - Accent1 2 3 4 2 2 2 2" xfId="33305"/>
    <cellStyle name="40% - Accent1 2 3 4 2 2 2 3" xfId="49161"/>
    <cellStyle name="40% - Accent1 2 3 4 2 2 3" xfId="27497"/>
    <cellStyle name="40% - Accent1 2 3 4 2 2 4" xfId="41103"/>
    <cellStyle name="40% - Accent1 2 3 4 2 3" xfId="19571"/>
    <cellStyle name="40% - Accent1 2 3 4 2 3 2" xfId="31187"/>
    <cellStyle name="40% - Accent1 2 3 4 2 3 3" xfId="47043"/>
    <cellStyle name="40% - Accent1 2 3 4 2 4" xfId="25379"/>
    <cellStyle name="40% - Accent1 2 3 4 2 5" xfId="38568"/>
    <cellStyle name="40% - Accent1 2 3 4 3" xfId="17050"/>
    <cellStyle name="40% - Accent1 2 3 4 3 2" xfId="22858"/>
    <cellStyle name="40% - Accent1 2 3 4 3 2 2" xfId="34474"/>
    <cellStyle name="40% - Accent1 2 3 4 3 2 3" xfId="50330"/>
    <cellStyle name="40% - Accent1 2 3 4 3 3" xfId="28666"/>
    <cellStyle name="40% - Accent1 2 3 4 3 4" xfId="44522"/>
    <cellStyle name="40% - Accent1 2 3 4 4" xfId="9713"/>
    <cellStyle name="40% - Accent1 2 3 4 4 2" xfId="20739"/>
    <cellStyle name="40% - Accent1 2 3 4 4 2 2" xfId="32355"/>
    <cellStyle name="40% - Accent1 2 3 4 4 2 3" xfId="48211"/>
    <cellStyle name="40% - Accent1 2 3 4 4 3" xfId="26547"/>
    <cellStyle name="40% - Accent1 2 3 4 4 4" xfId="40015"/>
    <cellStyle name="40% - Accent1 2 3 4 5" xfId="18402"/>
    <cellStyle name="40% - Accent1 2 3 4 5 2" xfId="30018"/>
    <cellStyle name="40% - Accent1 2 3 4 5 3" xfId="45874"/>
    <cellStyle name="40% - Accent1 2 3 4 6" xfId="3877"/>
    <cellStyle name="40% - Accent1 2 3 4 7" xfId="24210"/>
    <cellStyle name="40% - Accent1 2 3 4 8" xfId="36075"/>
    <cellStyle name="40% - Accent1 2 3 5" xfId="1565"/>
    <cellStyle name="40% - Accent1 2 3 5 2" xfId="8130"/>
    <cellStyle name="40% - Accent1 2 3 5 2 2" xfId="11156"/>
    <cellStyle name="40% - Accent1 2 3 5 2 2 2" xfId="21871"/>
    <cellStyle name="40% - Accent1 2 3 5 2 2 2 2" xfId="33487"/>
    <cellStyle name="40% - Accent1 2 3 5 2 2 2 3" xfId="49343"/>
    <cellStyle name="40% - Accent1 2 3 5 2 2 3" xfId="27679"/>
    <cellStyle name="40% - Accent1 2 3 5 2 2 4" xfId="41292"/>
    <cellStyle name="40% - Accent1 2 3 5 2 3" xfId="19753"/>
    <cellStyle name="40% - Accent1 2 3 5 2 3 2" xfId="31369"/>
    <cellStyle name="40% - Accent1 2 3 5 2 3 3" xfId="47225"/>
    <cellStyle name="40% - Accent1 2 3 5 2 4" xfId="25561"/>
    <cellStyle name="40% - Accent1 2 3 5 2 5" xfId="38750"/>
    <cellStyle name="40% - Accent1 2 3 5 3" xfId="17232"/>
    <cellStyle name="40% - Accent1 2 3 5 3 2" xfId="23040"/>
    <cellStyle name="40% - Accent1 2 3 5 3 2 2" xfId="34656"/>
    <cellStyle name="40% - Accent1 2 3 5 3 2 3" xfId="50512"/>
    <cellStyle name="40% - Accent1 2 3 5 3 3" xfId="28848"/>
    <cellStyle name="40% - Accent1 2 3 5 3 4" xfId="44704"/>
    <cellStyle name="40% - Accent1 2 3 5 4" xfId="9311"/>
    <cellStyle name="40% - Accent1 2 3 5 4 2" xfId="20337"/>
    <cellStyle name="40% - Accent1 2 3 5 4 2 2" xfId="31953"/>
    <cellStyle name="40% - Accent1 2 3 5 4 2 3" xfId="47809"/>
    <cellStyle name="40% - Accent1 2 3 5 4 3" xfId="26145"/>
    <cellStyle name="40% - Accent1 2 3 5 4 4" xfId="39613"/>
    <cellStyle name="40% - Accent1 2 3 5 5" xfId="18584"/>
    <cellStyle name="40% - Accent1 2 3 5 5 2" xfId="30200"/>
    <cellStyle name="40% - Accent1 2 3 5 5 3" xfId="46056"/>
    <cellStyle name="40% - Accent1 2 3 5 6" xfId="4092"/>
    <cellStyle name="40% - Accent1 2 3 5 7" xfId="24392"/>
    <cellStyle name="40% - Accent1 2 3 5 8" xfId="36275"/>
    <cellStyle name="40% - Accent1 2 3 6" xfId="839"/>
    <cellStyle name="40% - Accent1 2 3 6 2" xfId="7534"/>
    <cellStyle name="40% - Accent1 2 3 6 2 2" xfId="16648"/>
    <cellStyle name="40% - Accent1 2 3 6 2 2 2" xfId="22456"/>
    <cellStyle name="40% - Accent1 2 3 6 2 2 2 2" xfId="34072"/>
    <cellStyle name="40% - Accent1 2 3 6 2 2 2 3" xfId="49928"/>
    <cellStyle name="40% - Accent1 2 3 6 2 2 3" xfId="28264"/>
    <cellStyle name="40% - Accent1 2 3 6 2 2 4" xfId="44120"/>
    <cellStyle name="40% - Accent1 2 3 6 2 3" xfId="19169"/>
    <cellStyle name="40% - Accent1 2 3 6 2 3 2" xfId="30785"/>
    <cellStyle name="40% - Accent1 2 3 6 2 3 3" xfId="46641"/>
    <cellStyle name="40% - Accent1 2 3 6 2 4" xfId="24977"/>
    <cellStyle name="40% - Accent1 2 3 6 2 5" xfId="38160"/>
    <cellStyle name="40% - Accent1 2 3 6 3" xfId="10524"/>
    <cellStyle name="40% - Accent1 2 3 6 3 2" xfId="21287"/>
    <cellStyle name="40% - Accent1 2 3 6 3 2 2" xfId="32903"/>
    <cellStyle name="40% - Accent1 2 3 6 3 2 3" xfId="48759"/>
    <cellStyle name="40% - Accent1 2 3 6 3 3" xfId="27095"/>
    <cellStyle name="40% - Accent1 2 3 6 3 4" xfId="40684"/>
    <cellStyle name="40% - Accent1 2 3 6 4" xfId="18000"/>
    <cellStyle name="40% - Accent1 2 3 6 4 2" xfId="29616"/>
    <cellStyle name="40% - Accent1 2 3 6 4 3" xfId="45472"/>
    <cellStyle name="40% - Accent1 2 3 6 5" xfId="3375"/>
    <cellStyle name="40% - Accent1 2 3 6 6" xfId="23808"/>
    <cellStyle name="40% - Accent1 2 3 6 7" xfId="35628"/>
    <cellStyle name="40% - Accent1 2 3 7" xfId="3135"/>
    <cellStyle name="40% - Accent1 2 3 7 2" xfId="10364"/>
    <cellStyle name="40% - Accent1 2 3 7 2 2" xfId="21141"/>
    <cellStyle name="40% - Accent1 2 3 7 2 2 2" xfId="32757"/>
    <cellStyle name="40% - Accent1 2 3 7 2 2 3" xfId="48613"/>
    <cellStyle name="40% - Accent1 2 3 7 2 3" xfId="26949"/>
    <cellStyle name="40% - Accent1 2 3 7 2 4" xfId="40531"/>
    <cellStyle name="40% - Accent1 2 3 7 3" xfId="17854"/>
    <cellStyle name="40% - Accent1 2 3 7 3 2" xfId="29470"/>
    <cellStyle name="40% - Accent1 2 3 7 3 3" xfId="45326"/>
    <cellStyle name="40% - Accent1 2 3 7 4" xfId="23662"/>
    <cellStyle name="40% - Accent1 2 3 7 5" xfId="35442"/>
    <cellStyle name="40% - Accent1 2 3 8" xfId="7309"/>
    <cellStyle name="40% - Accent1 2 3 8 2" xfId="9979"/>
    <cellStyle name="40% - Accent1 2 3 8 2 2" xfId="20958"/>
    <cellStyle name="40% - Accent1 2 3 8 2 2 2" xfId="32574"/>
    <cellStyle name="40% - Accent1 2 3 8 2 2 3" xfId="48430"/>
    <cellStyle name="40% - Accent1 2 3 8 2 3" xfId="26766"/>
    <cellStyle name="40% - Accent1 2 3 8 2 4" xfId="40259"/>
    <cellStyle name="40% - Accent1 2 3 8 3" xfId="19023"/>
    <cellStyle name="40% - Accent1 2 3 8 3 2" xfId="30639"/>
    <cellStyle name="40% - Accent1 2 3 8 3 3" xfId="46495"/>
    <cellStyle name="40% - Accent1 2 3 8 4" xfId="24831"/>
    <cellStyle name="40% - Accent1 2 3 8 5" xfId="37981"/>
    <cellStyle name="40% - Accent1 2 3 9" xfId="16502"/>
    <cellStyle name="40% - Accent1 2 3 9 2" xfId="22310"/>
    <cellStyle name="40% - Accent1 2 3 9 2 2" xfId="33926"/>
    <cellStyle name="40% - Accent1 2 3 9 2 3" xfId="49782"/>
    <cellStyle name="40% - Accent1 2 3 9 3" xfId="28118"/>
    <cellStyle name="40% - Accent1 2 3 9 4" xfId="43974"/>
    <cellStyle name="40% - Accent1 2 4" xfId="625"/>
    <cellStyle name="40% - Accent1 2 4 10" xfId="17707"/>
    <cellStyle name="40% - Accent1 2 4 10 2" xfId="29323"/>
    <cellStyle name="40% - Accent1 2 4 10 3" xfId="45179"/>
    <cellStyle name="40% - Accent1 2 4 11" xfId="2709"/>
    <cellStyle name="40% - Accent1 2 4 12" xfId="23515"/>
    <cellStyle name="40% - Accent1 2 4 13" xfId="35166"/>
    <cellStyle name="40% - Accent1 2 4 2" xfId="1176"/>
    <cellStyle name="40% - Accent1 2 4 2 2" xfId="1902"/>
    <cellStyle name="40% - Accent1 2 4 2 2 2" xfId="8446"/>
    <cellStyle name="40% - Accent1 2 4 2 2 2 2" xfId="17488"/>
    <cellStyle name="40% - Accent1 2 4 2 2 2 2 2" xfId="23296"/>
    <cellStyle name="40% - Accent1 2 4 2 2 2 2 2 2" xfId="34912"/>
    <cellStyle name="40% - Accent1 2 4 2 2 2 2 2 3" xfId="50768"/>
    <cellStyle name="40% - Accent1 2 4 2 2 2 2 3" xfId="29104"/>
    <cellStyle name="40% - Accent1 2 4 2 2 2 2 4" xfId="44960"/>
    <cellStyle name="40% - Accent1 2 4 2 2 2 3" xfId="20009"/>
    <cellStyle name="40% - Accent1 2 4 2 2 2 3 2" xfId="31625"/>
    <cellStyle name="40% - Accent1 2 4 2 2 2 3 3" xfId="47481"/>
    <cellStyle name="40% - Accent1 2 4 2 2 2 4" xfId="25817"/>
    <cellStyle name="40% - Accent1 2 4 2 2 2 5" xfId="39036"/>
    <cellStyle name="40% - Accent1 2 4 2 2 3" xfId="11419"/>
    <cellStyle name="40% - Accent1 2 4 2 2 3 2" xfId="22127"/>
    <cellStyle name="40% - Accent1 2 4 2 2 3 2 2" xfId="33743"/>
    <cellStyle name="40% - Accent1 2 4 2 2 3 2 3" xfId="49599"/>
    <cellStyle name="40% - Accent1 2 4 2 2 3 3" xfId="27935"/>
    <cellStyle name="40% - Accent1 2 4 2 2 3 4" xfId="41551"/>
    <cellStyle name="40% - Accent1 2 4 2 2 4" xfId="18840"/>
    <cellStyle name="40% - Accent1 2 4 2 2 4 2" xfId="30456"/>
    <cellStyle name="40% - Accent1 2 4 2 2 4 3" xfId="46312"/>
    <cellStyle name="40% - Accent1 2 4 2 2 5" xfId="4429"/>
    <cellStyle name="40% - Accent1 2 4 2 2 6" xfId="24648"/>
    <cellStyle name="40% - Accent1 2 4 2 2 7" xfId="36567"/>
    <cellStyle name="40% - Accent1 2 4 2 3" xfId="7802"/>
    <cellStyle name="40% - Accent1 2 4 2 3 2" xfId="10807"/>
    <cellStyle name="40% - Accent1 2 4 2 3 2 2" xfId="21543"/>
    <cellStyle name="40% - Accent1 2 4 2 3 2 2 2" xfId="33159"/>
    <cellStyle name="40% - Accent1 2 4 2 3 2 2 3" xfId="49015"/>
    <cellStyle name="40% - Accent1 2 4 2 3 2 3" xfId="27351"/>
    <cellStyle name="40% - Accent1 2 4 2 3 2 4" xfId="40951"/>
    <cellStyle name="40% - Accent1 2 4 2 3 3" xfId="19425"/>
    <cellStyle name="40% - Accent1 2 4 2 3 3 2" xfId="31041"/>
    <cellStyle name="40% - Accent1 2 4 2 3 3 3" xfId="46897"/>
    <cellStyle name="40% - Accent1 2 4 2 3 4" xfId="25233"/>
    <cellStyle name="40% - Accent1 2 4 2 3 5" xfId="38422"/>
    <cellStyle name="40% - Accent1 2 4 2 4" xfId="16904"/>
    <cellStyle name="40% - Accent1 2 4 2 4 2" xfId="22712"/>
    <cellStyle name="40% - Accent1 2 4 2 4 2 2" xfId="34328"/>
    <cellStyle name="40% - Accent1 2 4 2 4 2 3" xfId="50184"/>
    <cellStyle name="40% - Accent1 2 4 2 4 3" xfId="28520"/>
    <cellStyle name="40% - Accent1 2 4 2 4 4" xfId="44376"/>
    <cellStyle name="40% - Accent1 2 4 2 5" xfId="9567"/>
    <cellStyle name="40% - Accent1 2 4 2 5 2" xfId="20593"/>
    <cellStyle name="40% - Accent1 2 4 2 5 2 2" xfId="32209"/>
    <cellStyle name="40% - Accent1 2 4 2 5 2 3" xfId="48065"/>
    <cellStyle name="40% - Accent1 2 4 2 5 3" xfId="26401"/>
    <cellStyle name="40% - Accent1 2 4 2 5 4" xfId="39869"/>
    <cellStyle name="40% - Accent1 2 4 2 6" xfId="18256"/>
    <cellStyle name="40% - Accent1 2 4 2 6 2" xfId="29872"/>
    <cellStyle name="40% - Accent1 2 4 2 6 3" xfId="45728"/>
    <cellStyle name="40% - Accent1 2 4 2 7" xfId="3703"/>
    <cellStyle name="40% - Accent1 2 4 2 8" xfId="24064"/>
    <cellStyle name="40% - Accent1 2 4 2 9" xfId="35921"/>
    <cellStyle name="40% - Accent1 2 4 3" xfId="1386"/>
    <cellStyle name="40% - Accent1 2 4 3 2" xfId="7984"/>
    <cellStyle name="40% - Accent1 2 4 3 2 2" xfId="10997"/>
    <cellStyle name="40% - Accent1 2 4 3 2 2 2" xfId="21725"/>
    <cellStyle name="40% - Accent1 2 4 3 2 2 2 2" xfId="33341"/>
    <cellStyle name="40% - Accent1 2 4 3 2 2 2 3" xfId="49197"/>
    <cellStyle name="40% - Accent1 2 4 3 2 2 3" xfId="27533"/>
    <cellStyle name="40% - Accent1 2 4 3 2 2 4" xfId="41139"/>
    <cellStyle name="40% - Accent1 2 4 3 2 3" xfId="19607"/>
    <cellStyle name="40% - Accent1 2 4 3 2 3 2" xfId="31223"/>
    <cellStyle name="40% - Accent1 2 4 3 2 3 3" xfId="47079"/>
    <cellStyle name="40% - Accent1 2 4 3 2 4" xfId="25415"/>
    <cellStyle name="40% - Accent1 2 4 3 2 5" xfId="38604"/>
    <cellStyle name="40% - Accent1 2 4 3 3" xfId="17086"/>
    <cellStyle name="40% - Accent1 2 4 3 3 2" xfId="22894"/>
    <cellStyle name="40% - Accent1 2 4 3 3 2 2" xfId="34510"/>
    <cellStyle name="40% - Accent1 2 4 3 3 2 3" xfId="50366"/>
    <cellStyle name="40% - Accent1 2 4 3 3 3" xfId="28702"/>
    <cellStyle name="40% - Accent1 2 4 3 3 4" xfId="44558"/>
    <cellStyle name="40% - Accent1 2 4 3 4" xfId="9749"/>
    <cellStyle name="40% - Accent1 2 4 3 4 2" xfId="20775"/>
    <cellStyle name="40% - Accent1 2 4 3 4 2 2" xfId="32391"/>
    <cellStyle name="40% - Accent1 2 4 3 4 2 3" xfId="48247"/>
    <cellStyle name="40% - Accent1 2 4 3 4 3" xfId="26583"/>
    <cellStyle name="40% - Accent1 2 4 3 4 4" xfId="40051"/>
    <cellStyle name="40% - Accent1 2 4 3 5" xfId="18438"/>
    <cellStyle name="40% - Accent1 2 4 3 5 2" xfId="30054"/>
    <cellStyle name="40% - Accent1 2 4 3 5 3" xfId="45910"/>
    <cellStyle name="40% - Accent1 2 4 3 6" xfId="3913"/>
    <cellStyle name="40% - Accent1 2 4 3 7" xfId="24246"/>
    <cellStyle name="40% - Accent1 2 4 3 8" xfId="36111"/>
    <cellStyle name="40% - Accent1 2 4 4" xfId="1681"/>
    <cellStyle name="40% - Accent1 2 4 4 2" xfId="8244"/>
    <cellStyle name="40% - Accent1 2 4 4 2 2" xfId="11266"/>
    <cellStyle name="40% - Accent1 2 4 4 2 2 2" xfId="21981"/>
    <cellStyle name="40% - Accent1 2 4 4 2 2 2 2" xfId="33597"/>
    <cellStyle name="40% - Accent1 2 4 4 2 2 2 3" xfId="49453"/>
    <cellStyle name="40% - Accent1 2 4 4 2 2 3" xfId="27789"/>
    <cellStyle name="40% - Accent1 2 4 4 2 2 4" xfId="41402"/>
    <cellStyle name="40% - Accent1 2 4 4 2 3" xfId="19863"/>
    <cellStyle name="40% - Accent1 2 4 4 2 3 2" xfId="31479"/>
    <cellStyle name="40% - Accent1 2 4 4 2 3 3" xfId="47335"/>
    <cellStyle name="40% - Accent1 2 4 4 2 4" xfId="25671"/>
    <cellStyle name="40% - Accent1 2 4 4 2 5" xfId="38863"/>
    <cellStyle name="40% - Accent1 2 4 4 3" xfId="17342"/>
    <cellStyle name="40% - Accent1 2 4 4 3 2" xfId="23150"/>
    <cellStyle name="40% - Accent1 2 4 4 3 2 2" xfId="34766"/>
    <cellStyle name="40% - Accent1 2 4 4 3 2 3" xfId="50622"/>
    <cellStyle name="40% - Accent1 2 4 4 3 3" xfId="28958"/>
    <cellStyle name="40% - Accent1 2 4 4 3 4" xfId="44814"/>
    <cellStyle name="40% - Accent1 2 4 4 4" xfId="9421"/>
    <cellStyle name="40% - Accent1 2 4 4 4 2" xfId="20447"/>
    <cellStyle name="40% - Accent1 2 4 4 4 2 2" xfId="32063"/>
    <cellStyle name="40% - Accent1 2 4 4 4 2 3" xfId="47919"/>
    <cellStyle name="40% - Accent1 2 4 4 4 3" xfId="26255"/>
    <cellStyle name="40% - Accent1 2 4 4 4 4" xfId="39723"/>
    <cellStyle name="40% - Accent1 2 4 4 5" xfId="18694"/>
    <cellStyle name="40% - Accent1 2 4 4 5 2" xfId="30310"/>
    <cellStyle name="40% - Accent1 2 4 4 5 3" xfId="46166"/>
    <cellStyle name="40% - Accent1 2 4 4 6" xfId="4208"/>
    <cellStyle name="40% - Accent1 2 4 4 7" xfId="24502"/>
    <cellStyle name="40% - Accent1 2 4 4 8" xfId="36390"/>
    <cellStyle name="40% - Accent1 2 4 5" xfId="951"/>
    <cellStyle name="40% - Accent1 2 4 5 2" xfId="7646"/>
    <cellStyle name="40% - Accent1 2 4 5 2 2" xfId="16758"/>
    <cellStyle name="40% - Accent1 2 4 5 2 2 2" xfId="22566"/>
    <cellStyle name="40% - Accent1 2 4 5 2 2 2 2" xfId="34182"/>
    <cellStyle name="40% - Accent1 2 4 5 2 2 2 3" xfId="50038"/>
    <cellStyle name="40% - Accent1 2 4 5 2 2 3" xfId="28374"/>
    <cellStyle name="40% - Accent1 2 4 5 2 2 4" xfId="44230"/>
    <cellStyle name="40% - Accent1 2 4 5 2 3" xfId="19279"/>
    <cellStyle name="40% - Accent1 2 4 5 2 3 2" xfId="30895"/>
    <cellStyle name="40% - Accent1 2 4 5 2 3 3" xfId="46751"/>
    <cellStyle name="40% - Accent1 2 4 5 2 4" xfId="25087"/>
    <cellStyle name="40% - Accent1 2 4 5 2 5" xfId="38272"/>
    <cellStyle name="40% - Accent1 2 4 5 3" xfId="10634"/>
    <cellStyle name="40% - Accent1 2 4 5 3 2" xfId="21397"/>
    <cellStyle name="40% - Accent1 2 4 5 3 2 2" xfId="33013"/>
    <cellStyle name="40% - Accent1 2 4 5 3 2 3" xfId="48869"/>
    <cellStyle name="40% - Accent1 2 4 5 3 3" xfId="27205"/>
    <cellStyle name="40% - Accent1 2 4 5 3 4" xfId="40794"/>
    <cellStyle name="40% - Accent1 2 4 5 4" xfId="18110"/>
    <cellStyle name="40% - Accent1 2 4 5 4 2" xfId="29726"/>
    <cellStyle name="40% - Accent1 2 4 5 4 3" xfId="45582"/>
    <cellStyle name="40% - Accent1 2 4 5 5" xfId="3487"/>
    <cellStyle name="40% - Accent1 2 4 5 6" xfId="23918"/>
    <cellStyle name="40% - Accent1 2 4 5 7" xfId="35740"/>
    <cellStyle name="40% - Accent1 2 4 6" xfId="3174"/>
    <cellStyle name="40% - Accent1 2 4 6 2" xfId="10403"/>
    <cellStyle name="40% - Accent1 2 4 6 2 2" xfId="21177"/>
    <cellStyle name="40% - Accent1 2 4 6 2 2 2" xfId="32793"/>
    <cellStyle name="40% - Accent1 2 4 6 2 2 3" xfId="48649"/>
    <cellStyle name="40% - Accent1 2 4 6 2 3" xfId="26985"/>
    <cellStyle name="40% - Accent1 2 4 6 2 4" xfId="40569"/>
    <cellStyle name="40% - Accent1 2 4 6 3" xfId="17890"/>
    <cellStyle name="40% - Accent1 2 4 6 3 2" xfId="29506"/>
    <cellStyle name="40% - Accent1 2 4 6 3 3" xfId="45362"/>
    <cellStyle name="40% - Accent1 2 4 6 4" xfId="23698"/>
    <cellStyle name="40% - Accent1 2 4 6 5" xfId="35480"/>
    <cellStyle name="40% - Accent1 2 4 7" xfId="7345"/>
    <cellStyle name="40% - Accent1 2 4 7 2" xfId="10015"/>
    <cellStyle name="40% - Accent1 2 4 7 2 2" xfId="20994"/>
    <cellStyle name="40% - Accent1 2 4 7 2 2 2" xfId="32610"/>
    <cellStyle name="40% - Accent1 2 4 7 2 2 3" xfId="48466"/>
    <cellStyle name="40% - Accent1 2 4 7 2 3" xfId="26802"/>
    <cellStyle name="40% - Accent1 2 4 7 2 4" xfId="40295"/>
    <cellStyle name="40% - Accent1 2 4 7 3" xfId="19059"/>
    <cellStyle name="40% - Accent1 2 4 7 3 2" xfId="30675"/>
    <cellStyle name="40% - Accent1 2 4 7 3 3" xfId="46531"/>
    <cellStyle name="40% - Accent1 2 4 7 4" xfId="24867"/>
    <cellStyle name="40% - Accent1 2 4 7 5" xfId="38017"/>
    <cellStyle name="40% - Accent1 2 4 8" xfId="16538"/>
    <cellStyle name="40% - Accent1 2 4 8 2" xfId="22346"/>
    <cellStyle name="40% - Accent1 2 4 8 2 2" xfId="33962"/>
    <cellStyle name="40% - Accent1 2 4 8 2 3" xfId="49818"/>
    <cellStyle name="40% - Accent1 2 4 8 3" xfId="28154"/>
    <cellStyle name="40% - Accent1 2 4 8 4" xfId="44010"/>
    <cellStyle name="40% - Accent1 2 4 9" xfId="9165"/>
    <cellStyle name="40% - Accent1 2 4 9 2" xfId="20191"/>
    <cellStyle name="40% - Accent1 2 4 9 2 2" xfId="31807"/>
    <cellStyle name="40% - Accent1 2 4 9 2 3" xfId="47663"/>
    <cellStyle name="40% - Accent1 2 4 9 3" xfId="25999"/>
    <cellStyle name="40% - Accent1 2 4 9 4" xfId="39467"/>
    <cellStyle name="40% - Accent1 2 5" xfId="679"/>
    <cellStyle name="40% - Accent1 2 5 10" xfId="17743"/>
    <cellStyle name="40% - Accent1 2 5 10 2" xfId="29359"/>
    <cellStyle name="40% - Accent1 2 5 10 3" xfId="45215"/>
    <cellStyle name="40% - Accent1 2 5 11" xfId="2763"/>
    <cellStyle name="40% - Accent1 2 5 12" xfId="23551"/>
    <cellStyle name="40% - Accent1 2 5 13" xfId="35210"/>
    <cellStyle name="40% - Accent1 2 5 2" xfId="1230"/>
    <cellStyle name="40% - Accent1 2 5 2 2" xfId="1938"/>
    <cellStyle name="40% - Accent1 2 5 2 2 2" xfId="8482"/>
    <cellStyle name="40% - Accent1 2 5 2 2 2 2" xfId="17524"/>
    <cellStyle name="40% - Accent1 2 5 2 2 2 2 2" xfId="23332"/>
    <cellStyle name="40% - Accent1 2 5 2 2 2 2 2 2" xfId="34948"/>
    <cellStyle name="40% - Accent1 2 5 2 2 2 2 2 3" xfId="50804"/>
    <cellStyle name="40% - Accent1 2 5 2 2 2 2 3" xfId="29140"/>
    <cellStyle name="40% - Accent1 2 5 2 2 2 2 4" xfId="44996"/>
    <cellStyle name="40% - Accent1 2 5 2 2 2 3" xfId="20045"/>
    <cellStyle name="40% - Accent1 2 5 2 2 2 3 2" xfId="31661"/>
    <cellStyle name="40% - Accent1 2 5 2 2 2 3 3" xfId="47517"/>
    <cellStyle name="40% - Accent1 2 5 2 2 2 4" xfId="25853"/>
    <cellStyle name="40% - Accent1 2 5 2 2 2 5" xfId="39072"/>
    <cellStyle name="40% - Accent1 2 5 2 2 3" xfId="11455"/>
    <cellStyle name="40% - Accent1 2 5 2 2 3 2" xfId="22163"/>
    <cellStyle name="40% - Accent1 2 5 2 2 3 2 2" xfId="33779"/>
    <cellStyle name="40% - Accent1 2 5 2 2 3 2 3" xfId="49635"/>
    <cellStyle name="40% - Accent1 2 5 2 2 3 3" xfId="27971"/>
    <cellStyle name="40% - Accent1 2 5 2 2 3 4" xfId="41587"/>
    <cellStyle name="40% - Accent1 2 5 2 2 4" xfId="18876"/>
    <cellStyle name="40% - Accent1 2 5 2 2 4 2" xfId="30492"/>
    <cellStyle name="40% - Accent1 2 5 2 2 4 3" xfId="46348"/>
    <cellStyle name="40% - Accent1 2 5 2 2 5" xfId="4465"/>
    <cellStyle name="40% - Accent1 2 5 2 2 6" xfId="24684"/>
    <cellStyle name="40% - Accent1 2 5 2 2 7" xfId="36603"/>
    <cellStyle name="40% - Accent1 2 5 2 3" xfId="7838"/>
    <cellStyle name="40% - Accent1 2 5 2 3 2" xfId="10849"/>
    <cellStyle name="40% - Accent1 2 5 2 3 2 2" xfId="21579"/>
    <cellStyle name="40% - Accent1 2 5 2 3 2 2 2" xfId="33195"/>
    <cellStyle name="40% - Accent1 2 5 2 3 2 2 3" xfId="49051"/>
    <cellStyle name="40% - Accent1 2 5 2 3 2 3" xfId="27387"/>
    <cellStyle name="40% - Accent1 2 5 2 3 2 4" xfId="40992"/>
    <cellStyle name="40% - Accent1 2 5 2 3 3" xfId="19461"/>
    <cellStyle name="40% - Accent1 2 5 2 3 3 2" xfId="31077"/>
    <cellStyle name="40% - Accent1 2 5 2 3 3 3" xfId="46933"/>
    <cellStyle name="40% - Accent1 2 5 2 3 4" xfId="25269"/>
    <cellStyle name="40% - Accent1 2 5 2 3 5" xfId="38458"/>
    <cellStyle name="40% - Accent1 2 5 2 4" xfId="16940"/>
    <cellStyle name="40% - Accent1 2 5 2 4 2" xfId="22748"/>
    <cellStyle name="40% - Accent1 2 5 2 4 2 2" xfId="34364"/>
    <cellStyle name="40% - Accent1 2 5 2 4 2 3" xfId="50220"/>
    <cellStyle name="40% - Accent1 2 5 2 4 3" xfId="28556"/>
    <cellStyle name="40% - Accent1 2 5 2 4 4" xfId="44412"/>
    <cellStyle name="40% - Accent1 2 5 2 5" xfId="9603"/>
    <cellStyle name="40% - Accent1 2 5 2 5 2" xfId="20629"/>
    <cellStyle name="40% - Accent1 2 5 2 5 2 2" xfId="32245"/>
    <cellStyle name="40% - Accent1 2 5 2 5 2 3" xfId="48101"/>
    <cellStyle name="40% - Accent1 2 5 2 5 3" xfId="26437"/>
    <cellStyle name="40% - Accent1 2 5 2 5 4" xfId="39905"/>
    <cellStyle name="40% - Accent1 2 5 2 6" xfId="18292"/>
    <cellStyle name="40% - Accent1 2 5 2 6 2" xfId="29908"/>
    <cellStyle name="40% - Accent1 2 5 2 6 3" xfId="45764"/>
    <cellStyle name="40% - Accent1 2 5 2 7" xfId="3757"/>
    <cellStyle name="40% - Accent1 2 5 2 8" xfId="24100"/>
    <cellStyle name="40% - Accent1 2 5 2 9" xfId="35965"/>
    <cellStyle name="40% - Accent1 2 5 3" xfId="1422"/>
    <cellStyle name="40% - Accent1 2 5 3 2" xfId="8020"/>
    <cellStyle name="40% - Accent1 2 5 3 2 2" xfId="11033"/>
    <cellStyle name="40% - Accent1 2 5 3 2 2 2" xfId="21761"/>
    <cellStyle name="40% - Accent1 2 5 3 2 2 2 2" xfId="33377"/>
    <cellStyle name="40% - Accent1 2 5 3 2 2 2 3" xfId="49233"/>
    <cellStyle name="40% - Accent1 2 5 3 2 2 3" xfId="27569"/>
    <cellStyle name="40% - Accent1 2 5 3 2 2 4" xfId="41175"/>
    <cellStyle name="40% - Accent1 2 5 3 2 3" xfId="19643"/>
    <cellStyle name="40% - Accent1 2 5 3 2 3 2" xfId="31259"/>
    <cellStyle name="40% - Accent1 2 5 3 2 3 3" xfId="47115"/>
    <cellStyle name="40% - Accent1 2 5 3 2 4" xfId="25451"/>
    <cellStyle name="40% - Accent1 2 5 3 2 5" xfId="38640"/>
    <cellStyle name="40% - Accent1 2 5 3 3" xfId="17122"/>
    <cellStyle name="40% - Accent1 2 5 3 3 2" xfId="22930"/>
    <cellStyle name="40% - Accent1 2 5 3 3 2 2" xfId="34546"/>
    <cellStyle name="40% - Accent1 2 5 3 3 2 3" xfId="50402"/>
    <cellStyle name="40% - Accent1 2 5 3 3 3" xfId="28738"/>
    <cellStyle name="40% - Accent1 2 5 3 3 4" xfId="44594"/>
    <cellStyle name="40% - Accent1 2 5 3 4" xfId="9785"/>
    <cellStyle name="40% - Accent1 2 5 3 4 2" xfId="20811"/>
    <cellStyle name="40% - Accent1 2 5 3 4 2 2" xfId="32427"/>
    <cellStyle name="40% - Accent1 2 5 3 4 2 3" xfId="48283"/>
    <cellStyle name="40% - Accent1 2 5 3 4 3" xfId="26619"/>
    <cellStyle name="40% - Accent1 2 5 3 4 4" xfId="40087"/>
    <cellStyle name="40% - Accent1 2 5 3 5" xfId="18474"/>
    <cellStyle name="40% - Accent1 2 5 3 5 2" xfId="30090"/>
    <cellStyle name="40% - Accent1 2 5 3 5 3" xfId="45946"/>
    <cellStyle name="40% - Accent1 2 5 3 6" xfId="3949"/>
    <cellStyle name="40% - Accent1 2 5 3 7" xfId="24282"/>
    <cellStyle name="40% - Accent1 2 5 3 8" xfId="36147"/>
    <cellStyle name="40% - Accent1 2 5 4" xfId="1731"/>
    <cellStyle name="40% - Accent1 2 5 4 2" xfId="8280"/>
    <cellStyle name="40% - Accent1 2 5 4 2 2" xfId="11307"/>
    <cellStyle name="40% - Accent1 2 5 4 2 2 2" xfId="22017"/>
    <cellStyle name="40% - Accent1 2 5 4 2 2 2 2" xfId="33633"/>
    <cellStyle name="40% - Accent1 2 5 4 2 2 2 3" xfId="49489"/>
    <cellStyle name="40% - Accent1 2 5 4 2 2 3" xfId="27825"/>
    <cellStyle name="40% - Accent1 2 5 4 2 2 4" xfId="41440"/>
    <cellStyle name="40% - Accent1 2 5 4 2 3" xfId="19899"/>
    <cellStyle name="40% - Accent1 2 5 4 2 3 2" xfId="31515"/>
    <cellStyle name="40% - Accent1 2 5 4 2 3 3" xfId="47371"/>
    <cellStyle name="40% - Accent1 2 5 4 2 4" xfId="25707"/>
    <cellStyle name="40% - Accent1 2 5 4 2 5" xfId="38899"/>
    <cellStyle name="40% - Accent1 2 5 4 3" xfId="17378"/>
    <cellStyle name="40% - Accent1 2 5 4 3 2" xfId="23186"/>
    <cellStyle name="40% - Accent1 2 5 4 3 2 2" xfId="34802"/>
    <cellStyle name="40% - Accent1 2 5 4 3 2 3" xfId="50658"/>
    <cellStyle name="40% - Accent1 2 5 4 3 3" xfId="28994"/>
    <cellStyle name="40% - Accent1 2 5 4 3 4" xfId="44850"/>
    <cellStyle name="40% - Accent1 2 5 4 4" xfId="9457"/>
    <cellStyle name="40% - Accent1 2 5 4 4 2" xfId="20483"/>
    <cellStyle name="40% - Accent1 2 5 4 4 2 2" xfId="32099"/>
    <cellStyle name="40% - Accent1 2 5 4 4 2 3" xfId="47955"/>
    <cellStyle name="40% - Accent1 2 5 4 4 3" xfId="26291"/>
    <cellStyle name="40% - Accent1 2 5 4 4 4" xfId="39759"/>
    <cellStyle name="40% - Accent1 2 5 4 5" xfId="18730"/>
    <cellStyle name="40% - Accent1 2 5 4 5 2" xfId="30346"/>
    <cellStyle name="40% - Accent1 2 5 4 5 3" xfId="46202"/>
    <cellStyle name="40% - Accent1 2 5 4 6" xfId="4258"/>
    <cellStyle name="40% - Accent1 2 5 4 7" xfId="24538"/>
    <cellStyle name="40% - Accent1 2 5 4 8" xfId="36430"/>
    <cellStyle name="40% - Accent1 2 5 5" xfId="991"/>
    <cellStyle name="40% - Accent1 2 5 5 2" xfId="7686"/>
    <cellStyle name="40% - Accent1 2 5 5 2 2" xfId="16794"/>
    <cellStyle name="40% - Accent1 2 5 5 2 2 2" xfId="22602"/>
    <cellStyle name="40% - Accent1 2 5 5 2 2 2 2" xfId="34218"/>
    <cellStyle name="40% - Accent1 2 5 5 2 2 2 3" xfId="50074"/>
    <cellStyle name="40% - Accent1 2 5 5 2 2 3" xfId="28410"/>
    <cellStyle name="40% - Accent1 2 5 5 2 2 4" xfId="44266"/>
    <cellStyle name="40% - Accent1 2 5 5 2 3" xfId="19315"/>
    <cellStyle name="40% - Accent1 2 5 5 2 3 2" xfId="30931"/>
    <cellStyle name="40% - Accent1 2 5 5 2 3 3" xfId="46787"/>
    <cellStyle name="40% - Accent1 2 5 5 2 4" xfId="25123"/>
    <cellStyle name="40% - Accent1 2 5 5 2 5" xfId="38310"/>
    <cellStyle name="40% - Accent1 2 5 5 3" xfId="10670"/>
    <cellStyle name="40% - Accent1 2 5 5 3 2" xfId="21433"/>
    <cellStyle name="40% - Accent1 2 5 5 3 2 2" xfId="33049"/>
    <cellStyle name="40% - Accent1 2 5 5 3 2 3" xfId="48905"/>
    <cellStyle name="40% - Accent1 2 5 5 3 3" xfId="27241"/>
    <cellStyle name="40% - Accent1 2 5 5 3 4" xfId="40830"/>
    <cellStyle name="40% - Accent1 2 5 5 4" xfId="18146"/>
    <cellStyle name="40% - Accent1 2 5 5 4 2" xfId="29762"/>
    <cellStyle name="40% - Accent1 2 5 5 4 3" xfId="45618"/>
    <cellStyle name="40% - Accent1 2 5 5 5" xfId="3527"/>
    <cellStyle name="40% - Accent1 2 5 5 6" xfId="23954"/>
    <cellStyle name="40% - Accent1 2 5 5 7" xfId="35778"/>
    <cellStyle name="40% - Accent1 2 5 6" xfId="3219"/>
    <cellStyle name="40% - Accent1 2 5 6 2" xfId="10447"/>
    <cellStyle name="40% - Accent1 2 5 6 2 2" xfId="21213"/>
    <cellStyle name="40% - Accent1 2 5 6 2 2 2" xfId="32829"/>
    <cellStyle name="40% - Accent1 2 5 6 2 2 3" xfId="48685"/>
    <cellStyle name="40% - Accent1 2 5 6 2 3" xfId="27021"/>
    <cellStyle name="40% - Accent1 2 5 6 2 4" xfId="40610"/>
    <cellStyle name="40% - Accent1 2 5 6 3" xfId="17926"/>
    <cellStyle name="40% - Accent1 2 5 6 3 2" xfId="29542"/>
    <cellStyle name="40% - Accent1 2 5 6 3 3" xfId="45398"/>
    <cellStyle name="40% - Accent1 2 5 6 4" xfId="23734"/>
    <cellStyle name="40% - Accent1 2 5 6 5" xfId="35521"/>
    <cellStyle name="40% - Accent1 2 5 7" xfId="7381"/>
    <cellStyle name="40% - Accent1 2 5 7 2" xfId="10056"/>
    <cellStyle name="40% - Accent1 2 5 7 2 2" xfId="21030"/>
    <cellStyle name="40% - Accent1 2 5 7 2 2 2" xfId="32646"/>
    <cellStyle name="40% - Accent1 2 5 7 2 2 3" xfId="48502"/>
    <cellStyle name="40% - Accent1 2 5 7 2 3" xfId="26838"/>
    <cellStyle name="40% - Accent1 2 5 7 2 4" xfId="40333"/>
    <cellStyle name="40% - Accent1 2 5 7 3" xfId="19095"/>
    <cellStyle name="40% - Accent1 2 5 7 3 2" xfId="30711"/>
    <cellStyle name="40% - Accent1 2 5 7 3 3" xfId="46567"/>
    <cellStyle name="40% - Accent1 2 5 7 4" xfId="24903"/>
    <cellStyle name="40% - Accent1 2 5 7 5" xfId="38053"/>
    <cellStyle name="40% - Accent1 2 5 8" xfId="16574"/>
    <cellStyle name="40% - Accent1 2 5 8 2" xfId="22382"/>
    <cellStyle name="40% - Accent1 2 5 8 2 2" xfId="33998"/>
    <cellStyle name="40% - Accent1 2 5 8 2 3" xfId="49854"/>
    <cellStyle name="40% - Accent1 2 5 8 3" xfId="28190"/>
    <cellStyle name="40% - Accent1 2 5 8 4" xfId="44046"/>
    <cellStyle name="40% - Accent1 2 5 9" xfId="9201"/>
    <cellStyle name="40% - Accent1 2 5 9 2" xfId="20227"/>
    <cellStyle name="40% - Accent1 2 5 9 2 2" xfId="31843"/>
    <cellStyle name="40% - Accent1 2 5 9 2 3" xfId="47699"/>
    <cellStyle name="40% - Accent1 2 5 9 3" xfId="26035"/>
    <cellStyle name="40% - Accent1 2 5 9 4" xfId="39503"/>
    <cellStyle name="40% - Accent1 2 6" xfId="514"/>
    <cellStyle name="40% - Accent1 2 6 10" xfId="17634"/>
    <cellStyle name="40% - Accent1 2 6 10 2" xfId="29250"/>
    <cellStyle name="40% - Accent1 2 6 10 3" xfId="45106"/>
    <cellStyle name="40% - Accent1 2 6 11" xfId="2623"/>
    <cellStyle name="40% - Accent1 2 6 12" xfId="23442"/>
    <cellStyle name="40% - Accent1 2 6 13" xfId="35086"/>
    <cellStyle name="40% - Accent1 2 6 2" xfId="1271"/>
    <cellStyle name="40% - Accent1 2 6 2 2" xfId="1974"/>
    <cellStyle name="40% - Accent1 2 6 2 2 2" xfId="8518"/>
    <cellStyle name="40% - Accent1 2 6 2 2 2 2" xfId="17560"/>
    <cellStyle name="40% - Accent1 2 6 2 2 2 2 2" xfId="23368"/>
    <cellStyle name="40% - Accent1 2 6 2 2 2 2 2 2" xfId="34984"/>
    <cellStyle name="40% - Accent1 2 6 2 2 2 2 2 3" xfId="50840"/>
    <cellStyle name="40% - Accent1 2 6 2 2 2 2 3" xfId="29176"/>
    <cellStyle name="40% - Accent1 2 6 2 2 2 2 4" xfId="45032"/>
    <cellStyle name="40% - Accent1 2 6 2 2 2 3" xfId="20081"/>
    <cellStyle name="40% - Accent1 2 6 2 2 2 3 2" xfId="31697"/>
    <cellStyle name="40% - Accent1 2 6 2 2 2 3 3" xfId="47553"/>
    <cellStyle name="40% - Accent1 2 6 2 2 2 4" xfId="25889"/>
    <cellStyle name="40% - Accent1 2 6 2 2 2 5" xfId="39108"/>
    <cellStyle name="40% - Accent1 2 6 2 2 3" xfId="11491"/>
    <cellStyle name="40% - Accent1 2 6 2 2 3 2" xfId="22199"/>
    <cellStyle name="40% - Accent1 2 6 2 2 3 2 2" xfId="33815"/>
    <cellStyle name="40% - Accent1 2 6 2 2 3 2 3" xfId="49671"/>
    <cellStyle name="40% - Accent1 2 6 2 2 3 3" xfId="28007"/>
    <cellStyle name="40% - Accent1 2 6 2 2 3 4" xfId="41623"/>
    <cellStyle name="40% - Accent1 2 6 2 2 4" xfId="18912"/>
    <cellStyle name="40% - Accent1 2 6 2 2 4 2" xfId="30528"/>
    <cellStyle name="40% - Accent1 2 6 2 2 4 3" xfId="46384"/>
    <cellStyle name="40% - Accent1 2 6 2 2 5" xfId="4501"/>
    <cellStyle name="40% - Accent1 2 6 2 2 6" xfId="24720"/>
    <cellStyle name="40% - Accent1 2 6 2 2 7" xfId="36639"/>
    <cellStyle name="40% - Accent1 2 6 2 3" xfId="7874"/>
    <cellStyle name="40% - Accent1 2 6 2 3 2" xfId="10886"/>
    <cellStyle name="40% - Accent1 2 6 2 3 2 2" xfId="21615"/>
    <cellStyle name="40% - Accent1 2 6 2 3 2 2 2" xfId="33231"/>
    <cellStyle name="40% - Accent1 2 6 2 3 2 2 3" xfId="49087"/>
    <cellStyle name="40% - Accent1 2 6 2 3 2 3" xfId="27423"/>
    <cellStyle name="40% - Accent1 2 6 2 3 2 4" xfId="41028"/>
    <cellStyle name="40% - Accent1 2 6 2 3 3" xfId="19497"/>
    <cellStyle name="40% - Accent1 2 6 2 3 3 2" xfId="31113"/>
    <cellStyle name="40% - Accent1 2 6 2 3 3 3" xfId="46969"/>
    <cellStyle name="40% - Accent1 2 6 2 3 4" xfId="25305"/>
    <cellStyle name="40% - Accent1 2 6 2 3 5" xfId="38494"/>
    <cellStyle name="40% - Accent1 2 6 2 4" xfId="16976"/>
    <cellStyle name="40% - Accent1 2 6 2 4 2" xfId="22784"/>
    <cellStyle name="40% - Accent1 2 6 2 4 2 2" xfId="34400"/>
    <cellStyle name="40% - Accent1 2 6 2 4 2 3" xfId="50256"/>
    <cellStyle name="40% - Accent1 2 6 2 4 3" xfId="28592"/>
    <cellStyle name="40% - Accent1 2 6 2 4 4" xfId="44448"/>
    <cellStyle name="40% - Accent1 2 6 2 5" xfId="9639"/>
    <cellStyle name="40% - Accent1 2 6 2 5 2" xfId="20665"/>
    <cellStyle name="40% - Accent1 2 6 2 5 2 2" xfId="32281"/>
    <cellStyle name="40% - Accent1 2 6 2 5 2 3" xfId="48137"/>
    <cellStyle name="40% - Accent1 2 6 2 5 3" xfId="26473"/>
    <cellStyle name="40% - Accent1 2 6 2 5 4" xfId="39941"/>
    <cellStyle name="40% - Accent1 2 6 2 6" xfId="18328"/>
    <cellStyle name="40% - Accent1 2 6 2 6 2" xfId="29944"/>
    <cellStyle name="40% - Accent1 2 6 2 6 3" xfId="45800"/>
    <cellStyle name="40% - Accent1 2 6 2 7" xfId="3798"/>
    <cellStyle name="40% - Accent1 2 6 2 8" xfId="24136"/>
    <cellStyle name="40% - Accent1 2 6 2 9" xfId="36001"/>
    <cellStyle name="40% - Accent1 2 6 3" xfId="1458"/>
    <cellStyle name="40% - Accent1 2 6 3 2" xfId="8056"/>
    <cellStyle name="40% - Accent1 2 6 3 2 2" xfId="11069"/>
    <cellStyle name="40% - Accent1 2 6 3 2 2 2" xfId="21797"/>
    <cellStyle name="40% - Accent1 2 6 3 2 2 2 2" xfId="33413"/>
    <cellStyle name="40% - Accent1 2 6 3 2 2 2 3" xfId="49269"/>
    <cellStyle name="40% - Accent1 2 6 3 2 2 3" xfId="27605"/>
    <cellStyle name="40% - Accent1 2 6 3 2 2 4" xfId="41211"/>
    <cellStyle name="40% - Accent1 2 6 3 2 3" xfId="19679"/>
    <cellStyle name="40% - Accent1 2 6 3 2 3 2" xfId="31295"/>
    <cellStyle name="40% - Accent1 2 6 3 2 3 3" xfId="47151"/>
    <cellStyle name="40% - Accent1 2 6 3 2 4" xfId="25487"/>
    <cellStyle name="40% - Accent1 2 6 3 2 5" xfId="38676"/>
    <cellStyle name="40% - Accent1 2 6 3 3" xfId="17158"/>
    <cellStyle name="40% - Accent1 2 6 3 3 2" xfId="22966"/>
    <cellStyle name="40% - Accent1 2 6 3 3 2 2" xfId="34582"/>
    <cellStyle name="40% - Accent1 2 6 3 3 2 3" xfId="50438"/>
    <cellStyle name="40% - Accent1 2 6 3 3 3" xfId="28774"/>
    <cellStyle name="40% - Accent1 2 6 3 3 4" xfId="44630"/>
    <cellStyle name="40% - Accent1 2 6 3 4" xfId="9821"/>
    <cellStyle name="40% - Accent1 2 6 3 4 2" xfId="20847"/>
    <cellStyle name="40% - Accent1 2 6 3 4 2 2" xfId="32463"/>
    <cellStyle name="40% - Accent1 2 6 3 4 2 3" xfId="48319"/>
    <cellStyle name="40% - Accent1 2 6 3 4 3" xfId="26655"/>
    <cellStyle name="40% - Accent1 2 6 3 4 4" xfId="40123"/>
    <cellStyle name="40% - Accent1 2 6 3 5" xfId="18510"/>
    <cellStyle name="40% - Accent1 2 6 3 5 2" xfId="30126"/>
    <cellStyle name="40% - Accent1 2 6 3 5 3" xfId="45982"/>
    <cellStyle name="40% - Accent1 2 6 3 6" xfId="3985"/>
    <cellStyle name="40% - Accent1 2 6 3 7" xfId="24318"/>
    <cellStyle name="40% - Accent1 2 6 3 8" xfId="36183"/>
    <cellStyle name="40% - Accent1 2 6 4" xfId="1602"/>
    <cellStyle name="40% - Accent1 2 6 4 2" xfId="8167"/>
    <cellStyle name="40% - Accent1 2 6 4 2 2" xfId="11193"/>
    <cellStyle name="40% - Accent1 2 6 4 2 2 2" xfId="21908"/>
    <cellStyle name="40% - Accent1 2 6 4 2 2 2 2" xfId="33524"/>
    <cellStyle name="40% - Accent1 2 6 4 2 2 2 3" xfId="49380"/>
    <cellStyle name="40% - Accent1 2 6 4 2 2 3" xfId="27716"/>
    <cellStyle name="40% - Accent1 2 6 4 2 2 4" xfId="41329"/>
    <cellStyle name="40% - Accent1 2 6 4 2 3" xfId="19790"/>
    <cellStyle name="40% - Accent1 2 6 4 2 3 2" xfId="31406"/>
    <cellStyle name="40% - Accent1 2 6 4 2 3 3" xfId="47262"/>
    <cellStyle name="40% - Accent1 2 6 4 2 4" xfId="25598"/>
    <cellStyle name="40% - Accent1 2 6 4 2 5" xfId="38787"/>
    <cellStyle name="40% - Accent1 2 6 4 3" xfId="17269"/>
    <cellStyle name="40% - Accent1 2 6 4 3 2" xfId="23077"/>
    <cellStyle name="40% - Accent1 2 6 4 3 2 2" xfId="34693"/>
    <cellStyle name="40% - Accent1 2 6 4 3 2 3" xfId="50549"/>
    <cellStyle name="40% - Accent1 2 6 4 3 3" xfId="28885"/>
    <cellStyle name="40% - Accent1 2 6 4 3 4" xfId="44741"/>
    <cellStyle name="40% - Accent1 2 6 4 4" xfId="9348"/>
    <cellStyle name="40% - Accent1 2 6 4 4 2" xfId="20374"/>
    <cellStyle name="40% - Accent1 2 6 4 4 2 2" xfId="31990"/>
    <cellStyle name="40% - Accent1 2 6 4 4 2 3" xfId="47846"/>
    <cellStyle name="40% - Accent1 2 6 4 4 3" xfId="26182"/>
    <cellStyle name="40% - Accent1 2 6 4 4 4" xfId="39650"/>
    <cellStyle name="40% - Accent1 2 6 4 5" xfId="18621"/>
    <cellStyle name="40% - Accent1 2 6 4 5 2" xfId="30237"/>
    <cellStyle name="40% - Accent1 2 6 4 5 3" xfId="46093"/>
    <cellStyle name="40% - Accent1 2 6 4 6" xfId="4129"/>
    <cellStyle name="40% - Accent1 2 6 4 7" xfId="24429"/>
    <cellStyle name="40% - Accent1 2 6 4 8" xfId="36312"/>
    <cellStyle name="40% - Accent1 2 6 5" xfId="876"/>
    <cellStyle name="40% - Accent1 2 6 5 2" xfId="7571"/>
    <cellStyle name="40% - Accent1 2 6 5 2 2" xfId="16685"/>
    <cellStyle name="40% - Accent1 2 6 5 2 2 2" xfId="22493"/>
    <cellStyle name="40% - Accent1 2 6 5 2 2 2 2" xfId="34109"/>
    <cellStyle name="40% - Accent1 2 6 5 2 2 2 3" xfId="49965"/>
    <cellStyle name="40% - Accent1 2 6 5 2 2 3" xfId="28301"/>
    <cellStyle name="40% - Accent1 2 6 5 2 2 4" xfId="44157"/>
    <cellStyle name="40% - Accent1 2 6 5 2 3" xfId="19206"/>
    <cellStyle name="40% - Accent1 2 6 5 2 3 2" xfId="30822"/>
    <cellStyle name="40% - Accent1 2 6 5 2 3 3" xfId="46678"/>
    <cellStyle name="40% - Accent1 2 6 5 2 4" xfId="25014"/>
    <cellStyle name="40% - Accent1 2 6 5 2 5" xfId="38197"/>
    <cellStyle name="40% - Accent1 2 6 5 3" xfId="10561"/>
    <cellStyle name="40% - Accent1 2 6 5 3 2" xfId="21324"/>
    <cellStyle name="40% - Accent1 2 6 5 3 2 2" xfId="32940"/>
    <cellStyle name="40% - Accent1 2 6 5 3 2 3" xfId="48796"/>
    <cellStyle name="40% - Accent1 2 6 5 3 3" xfId="27132"/>
    <cellStyle name="40% - Accent1 2 6 5 3 4" xfId="40721"/>
    <cellStyle name="40% - Accent1 2 6 5 4" xfId="18037"/>
    <cellStyle name="40% - Accent1 2 6 5 4 2" xfId="29653"/>
    <cellStyle name="40% - Accent1 2 6 5 4 3" xfId="45509"/>
    <cellStyle name="40% - Accent1 2 6 5 5" xfId="3412"/>
    <cellStyle name="40% - Accent1 2 6 5 6" xfId="23845"/>
    <cellStyle name="40% - Accent1 2 6 5 7" xfId="35665"/>
    <cellStyle name="40% - Accent1 2 6 6" xfId="3076"/>
    <cellStyle name="40% - Accent1 2 6 6 2" xfId="10306"/>
    <cellStyle name="40% - Accent1 2 6 6 2 2" xfId="21104"/>
    <cellStyle name="40% - Accent1 2 6 6 2 2 2" xfId="32720"/>
    <cellStyle name="40% - Accent1 2 6 6 2 2 3" xfId="48576"/>
    <cellStyle name="40% - Accent1 2 6 6 2 3" xfId="26912"/>
    <cellStyle name="40% - Accent1 2 6 6 2 4" xfId="40484"/>
    <cellStyle name="40% - Accent1 2 6 6 3" xfId="17817"/>
    <cellStyle name="40% - Accent1 2 6 6 3 2" xfId="29433"/>
    <cellStyle name="40% - Accent1 2 6 6 3 3" xfId="45289"/>
    <cellStyle name="40% - Accent1 2 6 6 4" xfId="23625"/>
    <cellStyle name="40% - Accent1 2 6 6 5" xfId="35395"/>
    <cellStyle name="40% - Accent1 2 6 7" xfId="7272"/>
    <cellStyle name="40% - Accent1 2 6 7 2" xfId="9938"/>
    <cellStyle name="40% - Accent1 2 6 7 2 2" xfId="20921"/>
    <cellStyle name="40% - Accent1 2 6 7 2 2 2" xfId="32537"/>
    <cellStyle name="40% - Accent1 2 6 7 2 2 3" xfId="48393"/>
    <cellStyle name="40% - Accent1 2 6 7 2 3" xfId="26729"/>
    <cellStyle name="40% - Accent1 2 6 7 2 4" xfId="40222"/>
    <cellStyle name="40% - Accent1 2 6 7 3" xfId="18986"/>
    <cellStyle name="40% - Accent1 2 6 7 3 2" xfId="30602"/>
    <cellStyle name="40% - Accent1 2 6 7 3 3" xfId="46458"/>
    <cellStyle name="40% - Accent1 2 6 7 4" xfId="24794"/>
    <cellStyle name="40% - Accent1 2 6 7 5" xfId="37944"/>
    <cellStyle name="40% - Accent1 2 6 8" xfId="16465"/>
    <cellStyle name="40% - Accent1 2 6 8 2" xfId="22273"/>
    <cellStyle name="40% - Accent1 2 6 8 2 2" xfId="33889"/>
    <cellStyle name="40% - Accent1 2 6 8 2 3" xfId="49745"/>
    <cellStyle name="40% - Accent1 2 6 8 3" xfId="28081"/>
    <cellStyle name="40% - Accent1 2 6 8 4" xfId="43937"/>
    <cellStyle name="40% - Accent1 2 6 9" xfId="9237"/>
    <cellStyle name="40% - Accent1 2 6 9 2" xfId="20263"/>
    <cellStyle name="40% - Accent1 2 6 9 2 2" xfId="31879"/>
    <cellStyle name="40% - Accent1 2 6 9 2 3" xfId="47735"/>
    <cellStyle name="40% - Accent1 2 6 9 3" xfId="26071"/>
    <cellStyle name="40% - Accent1 2 6 9 4" xfId="39539"/>
    <cellStyle name="40% - Accent1 2 7" xfId="1065"/>
    <cellStyle name="40% - Accent1 2 7 2" xfId="1829"/>
    <cellStyle name="40% - Accent1 2 7 2 2" xfId="8373"/>
    <cellStyle name="40% - Accent1 2 7 2 2 2" xfId="17415"/>
    <cellStyle name="40% - Accent1 2 7 2 2 2 2" xfId="23223"/>
    <cellStyle name="40% - Accent1 2 7 2 2 2 2 2" xfId="34839"/>
    <cellStyle name="40% - Accent1 2 7 2 2 2 2 3" xfId="50695"/>
    <cellStyle name="40% - Accent1 2 7 2 2 2 3" xfId="29031"/>
    <cellStyle name="40% - Accent1 2 7 2 2 2 4" xfId="44887"/>
    <cellStyle name="40% - Accent1 2 7 2 2 3" xfId="19936"/>
    <cellStyle name="40% - Accent1 2 7 2 2 3 2" xfId="31552"/>
    <cellStyle name="40% - Accent1 2 7 2 2 3 3" xfId="47408"/>
    <cellStyle name="40% - Accent1 2 7 2 2 4" xfId="25744"/>
    <cellStyle name="40% - Accent1 2 7 2 2 5" xfId="38963"/>
    <cellStyle name="40% - Accent1 2 7 2 3" xfId="11346"/>
    <cellStyle name="40% - Accent1 2 7 2 3 2" xfId="22054"/>
    <cellStyle name="40% - Accent1 2 7 2 3 2 2" xfId="33670"/>
    <cellStyle name="40% - Accent1 2 7 2 3 2 3" xfId="49526"/>
    <cellStyle name="40% - Accent1 2 7 2 3 3" xfId="27862"/>
    <cellStyle name="40% - Accent1 2 7 2 3 4" xfId="41478"/>
    <cellStyle name="40% - Accent1 2 7 2 4" xfId="18767"/>
    <cellStyle name="40% - Accent1 2 7 2 4 2" xfId="30383"/>
    <cellStyle name="40% - Accent1 2 7 2 4 3" xfId="46239"/>
    <cellStyle name="40% - Accent1 2 7 2 5" xfId="4356"/>
    <cellStyle name="40% - Accent1 2 7 2 6" xfId="24575"/>
    <cellStyle name="40% - Accent1 2 7 2 7" xfId="36494"/>
    <cellStyle name="40% - Accent1 2 7 3" xfId="7729"/>
    <cellStyle name="40% - Accent1 2 7 3 2" xfId="10726"/>
    <cellStyle name="40% - Accent1 2 7 3 2 2" xfId="21470"/>
    <cellStyle name="40% - Accent1 2 7 3 2 2 2" xfId="33086"/>
    <cellStyle name="40% - Accent1 2 7 3 2 2 3" xfId="48942"/>
    <cellStyle name="40% - Accent1 2 7 3 2 3" xfId="27278"/>
    <cellStyle name="40% - Accent1 2 7 3 2 4" xfId="40876"/>
    <cellStyle name="40% - Accent1 2 7 3 3" xfId="19352"/>
    <cellStyle name="40% - Accent1 2 7 3 3 2" xfId="30968"/>
    <cellStyle name="40% - Accent1 2 7 3 3 3" xfId="46824"/>
    <cellStyle name="40% - Accent1 2 7 3 4" xfId="25160"/>
    <cellStyle name="40% - Accent1 2 7 3 5" xfId="38349"/>
    <cellStyle name="40% - Accent1 2 7 4" xfId="16831"/>
    <cellStyle name="40% - Accent1 2 7 4 2" xfId="22639"/>
    <cellStyle name="40% - Accent1 2 7 4 2 2" xfId="34255"/>
    <cellStyle name="40% - Accent1 2 7 4 2 3" xfId="50111"/>
    <cellStyle name="40% - Accent1 2 7 4 3" xfId="28447"/>
    <cellStyle name="40% - Accent1 2 7 4 4" xfId="44303"/>
    <cellStyle name="40% - Accent1 2 7 5" xfId="9494"/>
    <cellStyle name="40% - Accent1 2 7 5 2" xfId="20520"/>
    <cellStyle name="40% - Accent1 2 7 5 2 2" xfId="32136"/>
    <cellStyle name="40% - Accent1 2 7 5 2 3" xfId="47992"/>
    <cellStyle name="40% - Accent1 2 7 5 3" xfId="26328"/>
    <cellStyle name="40% - Accent1 2 7 5 4" xfId="39796"/>
    <cellStyle name="40% - Accent1 2 7 6" xfId="18183"/>
    <cellStyle name="40% - Accent1 2 7 6 2" xfId="29799"/>
    <cellStyle name="40% - Accent1 2 7 6 3" xfId="45655"/>
    <cellStyle name="40% - Accent1 2 7 7" xfId="3592"/>
    <cellStyle name="40% - Accent1 2 7 8" xfId="23991"/>
    <cellStyle name="40% - Accent1 2 7 9" xfId="35829"/>
    <cellStyle name="40% - Accent1 2 8" xfId="1313"/>
    <cellStyle name="40% - Accent1 2 8 2" xfId="7911"/>
    <cellStyle name="40% - Accent1 2 8 2 2" xfId="10924"/>
    <cellStyle name="40% - Accent1 2 8 2 2 2" xfId="21652"/>
    <cellStyle name="40% - Accent1 2 8 2 2 2 2" xfId="33268"/>
    <cellStyle name="40% - Accent1 2 8 2 2 2 3" xfId="49124"/>
    <cellStyle name="40% - Accent1 2 8 2 2 3" xfId="27460"/>
    <cellStyle name="40% - Accent1 2 8 2 2 4" xfId="41066"/>
    <cellStyle name="40% - Accent1 2 8 2 3" xfId="19534"/>
    <cellStyle name="40% - Accent1 2 8 2 3 2" xfId="31150"/>
    <cellStyle name="40% - Accent1 2 8 2 3 3" xfId="47006"/>
    <cellStyle name="40% - Accent1 2 8 2 4" xfId="25342"/>
    <cellStyle name="40% - Accent1 2 8 2 5" xfId="38531"/>
    <cellStyle name="40% - Accent1 2 8 3" xfId="17013"/>
    <cellStyle name="40% - Accent1 2 8 3 2" xfId="22821"/>
    <cellStyle name="40% - Accent1 2 8 3 2 2" xfId="34437"/>
    <cellStyle name="40% - Accent1 2 8 3 2 3" xfId="50293"/>
    <cellStyle name="40% - Accent1 2 8 3 3" xfId="28629"/>
    <cellStyle name="40% - Accent1 2 8 3 4" xfId="44485"/>
    <cellStyle name="40% - Accent1 2 8 4" xfId="9676"/>
    <cellStyle name="40% - Accent1 2 8 4 2" xfId="20702"/>
    <cellStyle name="40% - Accent1 2 8 4 2 2" xfId="32318"/>
    <cellStyle name="40% - Accent1 2 8 4 2 3" xfId="48174"/>
    <cellStyle name="40% - Accent1 2 8 4 3" xfId="26510"/>
    <cellStyle name="40% - Accent1 2 8 4 4" xfId="39978"/>
    <cellStyle name="40% - Accent1 2 8 5" xfId="18365"/>
    <cellStyle name="40% - Accent1 2 8 5 2" xfId="29981"/>
    <cellStyle name="40% - Accent1 2 8 5 3" xfId="45837"/>
    <cellStyle name="40% - Accent1 2 8 6" xfId="3840"/>
    <cellStyle name="40% - Accent1 2 8 7" xfId="24173"/>
    <cellStyle name="40% - Accent1 2 8 8" xfId="36038"/>
    <cellStyle name="40% - Accent1 2 9" xfId="1499"/>
    <cellStyle name="40% - Accent1 2 9 2" xfId="8093"/>
    <cellStyle name="40% - Accent1 2 9 2 2" xfId="11108"/>
    <cellStyle name="40% - Accent1 2 9 2 2 2" xfId="21834"/>
    <cellStyle name="40% - Accent1 2 9 2 2 2 2" xfId="33450"/>
    <cellStyle name="40% - Accent1 2 9 2 2 2 3" xfId="49306"/>
    <cellStyle name="40% - Accent1 2 9 2 2 3" xfId="27642"/>
    <cellStyle name="40% - Accent1 2 9 2 2 4" xfId="41249"/>
    <cellStyle name="40% - Accent1 2 9 2 3" xfId="19716"/>
    <cellStyle name="40% - Accent1 2 9 2 3 2" xfId="31332"/>
    <cellStyle name="40% - Accent1 2 9 2 3 3" xfId="47188"/>
    <cellStyle name="40% - Accent1 2 9 2 4" xfId="25524"/>
    <cellStyle name="40% - Accent1 2 9 2 5" xfId="38713"/>
    <cellStyle name="40% - Accent1 2 9 3" xfId="17195"/>
    <cellStyle name="40% - Accent1 2 9 3 2" xfId="23003"/>
    <cellStyle name="40% - Accent1 2 9 3 2 2" xfId="34619"/>
    <cellStyle name="40% - Accent1 2 9 3 2 3" xfId="50475"/>
    <cellStyle name="40% - Accent1 2 9 3 3" xfId="28811"/>
    <cellStyle name="40% - Accent1 2 9 3 4" xfId="44667"/>
    <cellStyle name="40% - Accent1 2 9 4" xfId="9274"/>
    <cellStyle name="40% - Accent1 2 9 4 2" xfId="20300"/>
    <cellStyle name="40% - Accent1 2 9 4 2 2" xfId="31916"/>
    <cellStyle name="40% - Accent1 2 9 4 2 3" xfId="47772"/>
    <cellStyle name="40% - Accent1 2 9 4 3" xfId="26108"/>
    <cellStyle name="40% - Accent1 2 9 4 4" xfId="39576"/>
    <cellStyle name="40% - Accent1 2 9 5" xfId="18547"/>
    <cellStyle name="40% - Accent1 2 9 5 2" xfId="30163"/>
    <cellStyle name="40% - Accent1 2 9 5 3" xfId="46019"/>
    <cellStyle name="40% - Accent1 2 9 6" xfId="4026"/>
    <cellStyle name="40% - Accent1 2 9 7" xfId="24355"/>
    <cellStyle name="40% - Accent1 2 9 8" xfId="36223"/>
    <cellStyle name="40% - Accent1 3" xfId="208"/>
    <cellStyle name="40% - Accent2 2" xfId="209"/>
    <cellStyle name="40% - Accent2 2 10" xfId="735"/>
    <cellStyle name="40% - Accent2 2 10 2" xfId="7430"/>
    <cellStyle name="40% - Accent2 2 10 2 2" xfId="16612"/>
    <cellStyle name="40% - Accent2 2 10 2 2 2" xfId="22420"/>
    <cellStyle name="40% - Accent2 2 10 2 2 2 2" xfId="34036"/>
    <cellStyle name="40% - Accent2 2 10 2 2 2 3" xfId="49892"/>
    <cellStyle name="40% - Accent2 2 10 2 2 3" xfId="28228"/>
    <cellStyle name="40% - Accent2 2 10 2 2 4" xfId="44084"/>
    <cellStyle name="40% - Accent2 2 10 2 3" xfId="19133"/>
    <cellStyle name="40% - Accent2 2 10 2 3 2" xfId="30749"/>
    <cellStyle name="40% - Accent2 2 10 2 3 3" xfId="46605"/>
    <cellStyle name="40% - Accent2 2 10 2 4" xfId="24941"/>
    <cellStyle name="40% - Accent2 2 10 2 5" xfId="38098"/>
    <cellStyle name="40% - Accent2 2 10 3" xfId="10488"/>
    <cellStyle name="40% - Accent2 2 10 3 2" xfId="21251"/>
    <cellStyle name="40% - Accent2 2 10 3 2 2" xfId="32867"/>
    <cellStyle name="40% - Accent2 2 10 3 2 3" xfId="48723"/>
    <cellStyle name="40% - Accent2 2 10 3 3" xfId="27059"/>
    <cellStyle name="40% - Accent2 2 10 3 4" xfId="40648"/>
    <cellStyle name="40% - Accent2 2 10 4" xfId="17964"/>
    <cellStyle name="40% - Accent2 2 10 4 2" xfId="29580"/>
    <cellStyle name="40% - Accent2 2 10 4 3" xfId="45436"/>
    <cellStyle name="40% - Accent2 2 10 5" xfId="3271"/>
    <cellStyle name="40% - Accent2 2 10 6" xfId="23772"/>
    <cellStyle name="40% - Accent2 2 10 7" xfId="35566"/>
    <cellStyle name="40% - Accent2 2 11" xfId="2884"/>
    <cellStyle name="40% - Accent2 2 11 2" xfId="10127"/>
    <cellStyle name="40% - Accent2 2 11 2 2" xfId="21068"/>
    <cellStyle name="40% - Accent2 2 11 2 2 2" xfId="32684"/>
    <cellStyle name="40% - Accent2 2 11 2 2 3" xfId="48540"/>
    <cellStyle name="40% - Accent2 2 11 2 3" xfId="26876"/>
    <cellStyle name="40% - Accent2 2 11 2 4" xfId="40384"/>
    <cellStyle name="40% - Accent2 2 11 3" xfId="17781"/>
    <cellStyle name="40% - Accent2 2 11 3 2" xfId="29397"/>
    <cellStyle name="40% - Accent2 2 11 3 3" xfId="45253"/>
    <cellStyle name="40% - Accent2 2 11 4" xfId="23589"/>
    <cellStyle name="40% - Accent2 2 11 5" xfId="35286"/>
    <cellStyle name="40% - Accent2 2 12" xfId="7236"/>
    <cellStyle name="40% - Accent2 2 12 2" xfId="9868"/>
    <cellStyle name="40% - Accent2 2 12 2 2" xfId="20885"/>
    <cellStyle name="40% - Accent2 2 12 2 2 2" xfId="32501"/>
    <cellStyle name="40% - Accent2 2 12 2 2 3" xfId="48357"/>
    <cellStyle name="40% - Accent2 2 12 2 3" xfId="26693"/>
    <cellStyle name="40% - Accent2 2 12 2 4" xfId="40167"/>
    <cellStyle name="40% - Accent2 2 12 3" xfId="18950"/>
    <cellStyle name="40% - Accent2 2 12 3 2" xfId="30566"/>
    <cellStyle name="40% - Accent2 2 12 3 3" xfId="46422"/>
    <cellStyle name="40% - Accent2 2 12 4" xfId="24758"/>
    <cellStyle name="40% - Accent2 2 12 5" xfId="37908"/>
    <cellStyle name="40% - Accent2 2 13" xfId="16429"/>
    <cellStyle name="40% - Accent2 2 13 2" xfId="22237"/>
    <cellStyle name="40% - Accent2 2 13 2 2" xfId="33853"/>
    <cellStyle name="40% - Accent2 2 13 2 3" xfId="49709"/>
    <cellStyle name="40% - Accent2 2 13 3" xfId="28045"/>
    <cellStyle name="40% - Accent2 2 13 4" xfId="43901"/>
    <cellStyle name="40% - Accent2 2 14" xfId="9093"/>
    <cellStyle name="40% - Accent2 2 14 2" xfId="20119"/>
    <cellStyle name="40% - Accent2 2 14 2 2" xfId="31735"/>
    <cellStyle name="40% - Accent2 2 14 2 3" xfId="47591"/>
    <cellStyle name="40% - Accent2 2 14 3" xfId="25927"/>
    <cellStyle name="40% - Accent2 2 14 4" xfId="39395"/>
    <cellStyle name="40% - Accent2 2 15" xfId="17598"/>
    <cellStyle name="40% - Accent2 2 15 2" xfId="29214"/>
    <cellStyle name="40% - Accent2 2 15 3" xfId="45070"/>
    <cellStyle name="40% - Accent2 2 16" xfId="2553"/>
    <cellStyle name="40% - Accent2 2 17" xfId="23406"/>
    <cellStyle name="40% - Accent2 2 18" xfId="35030"/>
    <cellStyle name="40% - Accent2 2 2" xfId="463"/>
    <cellStyle name="40% - Accent2 2 2 10" xfId="3043"/>
    <cellStyle name="40% - Accent2 2 2 10 2" xfId="10273"/>
    <cellStyle name="40% - Accent2 2 2 10 2 2" xfId="21086"/>
    <cellStyle name="40% - Accent2 2 2 10 2 2 2" xfId="32702"/>
    <cellStyle name="40% - Accent2 2 2 10 2 2 3" xfId="48558"/>
    <cellStyle name="40% - Accent2 2 2 10 2 3" xfId="26894"/>
    <cellStyle name="40% - Accent2 2 2 10 2 4" xfId="40458"/>
    <cellStyle name="40% - Accent2 2 2 10 3" xfId="17799"/>
    <cellStyle name="40% - Accent2 2 2 10 3 2" xfId="29415"/>
    <cellStyle name="40% - Accent2 2 2 10 3 3" xfId="45271"/>
    <cellStyle name="40% - Accent2 2 2 10 4" xfId="23607"/>
    <cellStyle name="40% - Accent2 2 2 10 5" xfId="35369"/>
    <cellStyle name="40% - Accent2 2 2 11" xfId="7254"/>
    <cellStyle name="40% - Accent2 2 2 11 2" xfId="9913"/>
    <cellStyle name="40% - Accent2 2 2 11 2 2" xfId="20903"/>
    <cellStyle name="40% - Accent2 2 2 11 2 2 2" xfId="32519"/>
    <cellStyle name="40% - Accent2 2 2 11 2 2 3" xfId="48375"/>
    <cellStyle name="40% - Accent2 2 2 11 2 3" xfId="26711"/>
    <cellStyle name="40% - Accent2 2 2 11 2 4" xfId="40201"/>
    <cellStyle name="40% - Accent2 2 2 11 3" xfId="18968"/>
    <cellStyle name="40% - Accent2 2 2 11 3 2" xfId="30584"/>
    <cellStyle name="40% - Accent2 2 2 11 3 3" xfId="46440"/>
    <cellStyle name="40% - Accent2 2 2 11 4" xfId="24776"/>
    <cellStyle name="40% - Accent2 2 2 11 5" xfId="37926"/>
    <cellStyle name="40% - Accent2 2 2 12" xfId="16447"/>
    <cellStyle name="40% - Accent2 2 2 12 2" xfId="22255"/>
    <cellStyle name="40% - Accent2 2 2 12 2 2" xfId="33871"/>
    <cellStyle name="40% - Accent2 2 2 12 2 3" xfId="49727"/>
    <cellStyle name="40% - Accent2 2 2 12 3" xfId="28063"/>
    <cellStyle name="40% - Accent2 2 2 12 4" xfId="43919"/>
    <cellStyle name="40% - Accent2 2 2 13" xfId="9111"/>
    <cellStyle name="40% - Accent2 2 2 13 2" xfId="20137"/>
    <cellStyle name="40% - Accent2 2 2 13 2 2" xfId="31753"/>
    <cellStyle name="40% - Accent2 2 2 13 2 3" xfId="47609"/>
    <cellStyle name="40% - Accent2 2 2 13 3" xfId="25945"/>
    <cellStyle name="40% - Accent2 2 2 13 4" xfId="39413"/>
    <cellStyle name="40% - Accent2 2 2 14" xfId="17616"/>
    <cellStyle name="40% - Accent2 2 2 14 2" xfId="29232"/>
    <cellStyle name="40% - Accent2 2 2 14 3" xfId="45088"/>
    <cellStyle name="40% - Accent2 2 2 15" xfId="2576"/>
    <cellStyle name="40% - Accent2 2 2 16" xfId="23424"/>
    <cellStyle name="40% - Accent2 2 2 17" xfId="35053"/>
    <cellStyle name="40% - Accent2 2 2 2" xfId="604"/>
    <cellStyle name="40% - Accent2 2 2 2 10" xfId="9148"/>
    <cellStyle name="40% - Accent2 2 2 2 10 2" xfId="20174"/>
    <cellStyle name="40% - Accent2 2 2 2 10 2 2" xfId="31790"/>
    <cellStyle name="40% - Accent2 2 2 2 10 2 3" xfId="47646"/>
    <cellStyle name="40% - Accent2 2 2 2 10 3" xfId="25982"/>
    <cellStyle name="40% - Accent2 2 2 2 10 4" xfId="39450"/>
    <cellStyle name="40% - Accent2 2 2 2 11" xfId="17690"/>
    <cellStyle name="40% - Accent2 2 2 2 11 2" xfId="29306"/>
    <cellStyle name="40% - Accent2 2 2 2 11 3" xfId="45162"/>
    <cellStyle name="40% - Accent2 2 2 2 12" xfId="2688"/>
    <cellStyle name="40% - Accent2 2 2 2 13" xfId="23498"/>
    <cellStyle name="40% - Accent2 2 2 2 14" xfId="35145"/>
    <cellStyle name="40% - Accent2 2 2 2 2" xfId="933"/>
    <cellStyle name="40% - Accent2 2 2 2 2 2" xfId="1662"/>
    <cellStyle name="40% - Accent2 2 2 2 2 2 2" xfId="8227"/>
    <cellStyle name="40% - Accent2 2 2 2 2 2 2 2" xfId="17325"/>
    <cellStyle name="40% - Accent2 2 2 2 2 2 2 2 2" xfId="23133"/>
    <cellStyle name="40% - Accent2 2 2 2 2 2 2 2 2 2" xfId="34749"/>
    <cellStyle name="40% - Accent2 2 2 2 2 2 2 2 2 3" xfId="50605"/>
    <cellStyle name="40% - Accent2 2 2 2 2 2 2 2 3" xfId="28941"/>
    <cellStyle name="40% - Accent2 2 2 2 2 2 2 2 4" xfId="44797"/>
    <cellStyle name="40% - Accent2 2 2 2 2 2 2 3" xfId="19846"/>
    <cellStyle name="40% - Accent2 2 2 2 2 2 2 3 2" xfId="31462"/>
    <cellStyle name="40% - Accent2 2 2 2 2 2 2 3 3" xfId="47318"/>
    <cellStyle name="40% - Accent2 2 2 2 2 2 2 4" xfId="25654"/>
    <cellStyle name="40% - Accent2 2 2 2 2 2 2 5" xfId="38846"/>
    <cellStyle name="40% - Accent2 2 2 2 2 2 3" xfId="11249"/>
    <cellStyle name="40% - Accent2 2 2 2 2 2 3 2" xfId="21964"/>
    <cellStyle name="40% - Accent2 2 2 2 2 2 3 2 2" xfId="33580"/>
    <cellStyle name="40% - Accent2 2 2 2 2 2 3 2 3" xfId="49436"/>
    <cellStyle name="40% - Accent2 2 2 2 2 2 3 3" xfId="27772"/>
    <cellStyle name="40% - Accent2 2 2 2 2 2 3 4" xfId="41385"/>
    <cellStyle name="40% - Accent2 2 2 2 2 2 4" xfId="18677"/>
    <cellStyle name="40% - Accent2 2 2 2 2 2 4 2" xfId="30293"/>
    <cellStyle name="40% - Accent2 2 2 2 2 2 4 3" xfId="46149"/>
    <cellStyle name="40% - Accent2 2 2 2 2 2 5" xfId="4189"/>
    <cellStyle name="40% - Accent2 2 2 2 2 2 6" xfId="24485"/>
    <cellStyle name="40% - Accent2 2 2 2 2 2 7" xfId="36371"/>
    <cellStyle name="40% - Accent2 2 2 2 2 3" xfId="7628"/>
    <cellStyle name="40% - Accent2 2 2 2 2 3 2" xfId="10617"/>
    <cellStyle name="40% - Accent2 2 2 2 2 3 2 2" xfId="21380"/>
    <cellStyle name="40% - Accent2 2 2 2 2 3 2 2 2" xfId="32996"/>
    <cellStyle name="40% - Accent2 2 2 2 2 3 2 2 3" xfId="48852"/>
    <cellStyle name="40% - Accent2 2 2 2 2 3 2 3" xfId="27188"/>
    <cellStyle name="40% - Accent2 2 2 2 2 3 2 4" xfId="40777"/>
    <cellStyle name="40% - Accent2 2 2 2 2 3 3" xfId="19262"/>
    <cellStyle name="40% - Accent2 2 2 2 2 3 3 2" xfId="30878"/>
    <cellStyle name="40% - Accent2 2 2 2 2 3 3 3" xfId="46734"/>
    <cellStyle name="40% - Accent2 2 2 2 2 3 4" xfId="25070"/>
    <cellStyle name="40% - Accent2 2 2 2 2 3 5" xfId="38254"/>
    <cellStyle name="40% - Accent2 2 2 2 2 4" xfId="16741"/>
    <cellStyle name="40% - Accent2 2 2 2 2 4 2" xfId="22549"/>
    <cellStyle name="40% - Accent2 2 2 2 2 4 2 2" xfId="34165"/>
    <cellStyle name="40% - Accent2 2 2 2 2 4 2 3" xfId="50021"/>
    <cellStyle name="40% - Accent2 2 2 2 2 4 3" xfId="28357"/>
    <cellStyle name="40% - Accent2 2 2 2 2 4 4" xfId="44213"/>
    <cellStyle name="40% - Accent2 2 2 2 2 5" xfId="9404"/>
    <cellStyle name="40% - Accent2 2 2 2 2 5 2" xfId="20430"/>
    <cellStyle name="40% - Accent2 2 2 2 2 5 2 2" xfId="32046"/>
    <cellStyle name="40% - Accent2 2 2 2 2 5 2 3" xfId="47902"/>
    <cellStyle name="40% - Accent2 2 2 2 2 5 3" xfId="26238"/>
    <cellStyle name="40% - Accent2 2 2 2 2 5 4" xfId="39706"/>
    <cellStyle name="40% - Accent2 2 2 2 2 6" xfId="18093"/>
    <cellStyle name="40% - Accent2 2 2 2 2 6 2" xfId="29709"/>
    <cellStyle name="40% - Accent2 2 2 2 2 6 3" xfId="45565"/>
    <cellStyle name="40% - Accent2 2 2 2 2 7" xfId="3469"/>
    <cellStyle name="40% - Accent2 2 2 2 2 8" xfId="23901"/>
    <cellStyle name="40% - Accent2 2 2 2 2 9" xfId="35722"/>
    <cellStyle name="40% - Accent2 2 2 2 3" xfId="1155"/>
    <cellStyle name="40% - Accent2 2 2 2 3 2" xfId="1885"/>
    <cellStyle name="40% - Accent2 2 2 2 3 2 2" xfId="8429"/>
    <cellStyle name="40% - Accent2 2 2 2 3 2 2 2" xfId="17471"/>
    <cellStyle name="40% - Accent2 2 2 2 3 2 2 2 2" xfId="23279"/>
    <cellStyle name="40% - Accent2 2 2 2 3 2 2 2 2 2" xfId="34895"/>
    <cellStyle name="40% - Accent2 2 2 2 3 2 2 2 2 3" xfId="50751"/>
    <cellStyle name="40% - Accent2 2 2 2 3 2 2 2 3" xfId="29087"/>
    <cellStyle name="40% - Accent2 2 2 2 3 2 2 2 4" xfId="44943"/>
    <cellStyle name="40% - Accent2 2 2 2 3 2 2 3" xfId="19992"/>
    <cellStyle name="40% - Accent2 2 2 2 3 2 2 3 2" xfId="31608"/>
    <cellStyle name="40% - Accent2 2 2 2 3 2 2 3 3" xfId="47464"/>
    <cellStyle name="40% - Accent2 2 2 2 3 2 2 4" xfId="25800"/>
    <cellStyle name="40% - Accent2 2 2 2 3 2 2 5" xfId="39019"/>
    <cellStyle name="40% - Accent2 2 2 2 3 2 3" xfId="11402"/>
    <cellStyle name="40% - Accent2 2 2 2 3 2 3 2" xfId="22110"/>
    <cellStyle name="40% - Accent2 2 2 2 3 2 3 2 2" xfId="33726"/>
    <cellStyle name="40% - Accent2 2 2 2 3 2 3 2 3" xfId="49582"/>
    <cellStyle name="40% - Accent2 2 2 2 3 2 3 3" xfId="27918"/>
    <cellStyle name="40% - Accent2 2 2 2 3 2 3 4" xfId="41534"/>
    <cellStyle name="40% - Accent2 2 2 2 3 2 4" xfId="18823"/>
    <cellStyle name="40% - Accent2 2 2 2 3 2 4 2" xfId="30439"/>
    <cellStyle name="40% - Accent2 2 2 2 3 2 4 3" xfId="46295"/>
    <cellStyle name="40% - Accent2 2 2 2 3 2 5" xfId="4412"/>
    <cellStyle name="40% - Accent2 2 2 2 3 2 6" xfId="24631"/>
    <cellStyle name="40% - Accent2 2 2 2 3 2 7" xfId="36550"/>
    <cellStyle name="40% - Accent2 2 2 2 3 3" xfId="7785"/>
    <cellStyle name="40% - Accent2 2 2 2 3 3 2" xfId="10790"/>
    <cellStyle name="40% - Accent2 2 2 2 3 3 2 2" xfId="21526"/>
    <cellStyle name="40% - Accent2 2 2 2 3 3 2 2 2" xfId="33142"/>
    <cellStyle name="40% - Accent2 2 2 2 3 3 2 2 3" xfId="48998"/>
    <cellStyle name="40% - Accent2 2 2 2 3 3 2 3" xfId="27334"/>
    <cellStyle name="40% - Accent2 2 2 2 3 3 2 4" xfId="40934"/>
    <cellStyle name="40% - Accent2 2 2 2 3 3 3" xfId="19408"/>
    <cellStyle name="40% - Accent2 2 2 2 3 3 3 2" xfId="31024"/>
    <cellStyle name="40% - Accent2 2 2 2 3 3 3 3" xfId="46880"/>
    <cellStyle name="40% - Accent2 2 2 2 3 3 4" xfId="25216"/>
    <cellStyle name="40% - Accent2 2 2 2 3 3 5" xfId="38405"/>
    <cellStyle name="40% - Accent2 2 2 2 3 4" xfId="16887"/>
    <cellStyle name="40% - Accent2 2 2 2 3 4 2" xfId="22695"/>
    <cellStyle name="40% - Accent2 2 2 2 3 4 2 2" xfId="34311"/>
    <cellStyle name="40% - Accent2 2 2 2 3 4 2 3" xfId="50167"/>
    <cellStyle name="40% - Accent2 2 2 2 3 4 3" xfId="28503"/>
    <cellStyle name="40% - Accent2 2 2 2 3 4 4" xfId="44359"/>
    <cellStyle name="40% - Accent2 2 2 2 3 5" xfId="9550"/>
    <cellStyle name="40% - Accent2 2 2 2 3 5 2" xfId="20576"/>
    <cellStyle name="40% - Accent2 2 2 2 3 5 2 2" xfId="32192"/>
    <cellStyle name="40% - Accent2 2 2 2 3 5 2 3" xfId="48048"/>
    <cellStyle name="40% - Accent2 2 2 2 3 5 3" xfId="26384"/>
    <cellStyle name="40% - Accent2 2 2 2 3 5 4" xfId="39852"/>
    <cellStyle name="40% - Accent2 2 2 2 3 6" xfId="18239"/>
    <cellStyle name="40% - Accent2 2 2 2 3 6 2" xfId="29855"/>
    <cellStyle name="40% - Accent2 2 2 2 3 6 3" xfId="45711"/>
    <cellStyle name="40% - Accent2 2 2 2 3 7" xfId="3682"/>
    <cellStyle name="40% - Accent2 2 2 2 3 8" xfId="24047"/>
    <cellStyle name="40% - Accent2 2 2 2 3 9" xfId="35900"/>
    <cellStyle name="40% - Accent2 2 2 2 4" xfId="1369"/>
    <cellStyle name="40% - Accent2 2 2 2 4 2" xfId="7967"/>
    <cellStyle name="40% - Accent2 2 2 2 4 2 2" xfId="10980"/>
    <cellStyle name="40% - Accent2 2 2 2 4 2 2 2" xfId="21708"/>
    <cellStyle name="40% - Accent2 2 2 2 4 2 2 2 2" xfId="33324"/>
    <cellStyle name="40% - Accent2 2 2 2 4 2 2 2 3" xfId="49180"/>
    <cellStyle name="40% - Accent2 2 2 2 4 2 2 3" xfId="27516"/>
    <cellStyle name="40% - Accent2 2 2 2 4 2 2 4" xfId="41122"/>
    <cellStyle name="40% - Accent2 2 2 2 4 2 3" xfId="19590"/>
    <cellStyle name="40% - Accent2 2 2 2 4 2 3 2" xfId="31206"/>
    <cellStyle name="40% - Accent2 2 2 2 4 2 3 3" xfId="47062"/>
    <cellStyle name="40% - Accent2 2 2 2 4 2 4" xfId="25398"/>
    <cellStyle name="40% - Accent2 2 2 2 4 2 5" xfId="38587"/>
    <cellStyle name="40% - Accent2 2 2 2 4 3" xfId="17069"/>
    <cellStyle name="40% - Accent2 2 2 2 4 3 2" xfId="22877"/>
    <cellStyle name="40% - Accent2 2 2 2 4 3 2 2" xfId="34493"/>
    <cellStyle name="40% - Accent2 2 2 2 4 3 2 3" xfId="50349"/>
    <cellStyle name="40% - Accent2 2 2 2 4 3 3" xfId="28685"/>
    <cellStyle name="40% - Accent2 2 2 2 4 3 4" xfId="44541"/>
    <cellStyle name="40% - Accent2 2 2 2 4 4" xfId="9732"/>
    <cellStyle name="40% - Accent2 2 2 2 4 4 2" xfId="20758"/>
    <cellStyle name="40% - Accent2 2 2 2 4 4 2 2" xfId="32374"/>
    <cellStyle name="40% - Accent2 2 2 2 4 4 2 3" xfId="48230"/>
    <cellStyle name="40% - Accent2 2 2 2 4 4 3" xfId="26566"/>
    <cellStyle name="40% - Accent2 2 2 2 4 4 4" xfId="40034"/>
    <cellStyle name="40% - Accent2 2 2 2 4 5" xfId="18421"/>
    <cellStyle name="40% - Accent2 2 2 2 4 5 2" xfId="30037"/>
    <cellStyle name="40% - Accent2 2 2 2 4 5 3" xfId="45893"/>
    <cellStyle name="40% - Accent2 2 2 2 4 6" xfId="3896"/>
    <cellStyle name="40% - Accent2 2 2 2 4 7" xfId="24229"/>
    <cellStyle name="40% - Accent2 2 2 2 4 8" xfId="36094"/>
    <cellStyle name="40% - Accent2 2 2 2 5" xfId="1584"/>
    <cellStyle name="40% - Accent2 2 2 2 5 2" xfId="8149"/>
    <cellStyle name="40% - Accent2 2 2 2 5 2 2" xfId="11175"/>
    <cellStyle name="40% - Accent2 2 2 2 5 2 2 2" xfId="21890"/>
    <cellStyle name="40% - Accent2 2 2 2 5 2 2 2 2" xfId="33506"/>
    <cellStyle name="40% - Accent2 2 2 2 5 2 2 2 3" xfId="49362"/>
    <cellStyle name="40% - Accent2 2 2 2 5 2 2 3" xfId="27698"/>
    <cellStyle name="40% - Accent2 2 2 2 5 2 2 4" xfId="41311"/>
    <cellStyle name="40% - Accent2 2 2 2 5 2 3" xfId="19772"/>
    <cellStyle name="40% - Accent2 2 2 2 5 2 3 2" xfId="31388"/>
    <cellStyle name="40% - Accent2 2 2 2 5 2 3 3" xfId="47244"/>
    <cellStyle name="40% - Accent2 2 2 2 5 2 4" xfId="25580"/>
    <cellStyle name="40% - Accent2 2 2 2 5 2 5" xfId="38769"/>
    <cellStyle name="40% - Accent2 2 2 2 5 3" xfId="17251"/>
    <cellStyle name="40% - Accent2 2 2 2 5 3 2" xfId="23059"/>
    <cellStyle name="40% - Accent2 2 2 2 5 3 2 2" xfId="34675"/>
    <cellStyle name="40% - Accent2 2 2 2 5 3 2 3" xfId="50531"/>
    <cellStyle name="40% - Accent2 2 2 2 5 3 3" xfId="28867"/>
    <cellStyle name="40% - Accent2 2 2 2 5 3 4" xfId="44723"/>
    <cellStyle name="40% - Accent2 2 2 2 5 4" xfId="9330"/>
    <cellStyle name="40% - Accent2 2 2 2 5 4 2" xfId="20356"/>
    <cellStyle name="40% - Accent2 2 2 2 5 4 2 2" xfId="31972"/>
    <cellStyle name="40% - Accent2 2 2 2 5 4 2 3" xfId="47828"/>
    <cellStyle name="40% - Accent2 2 2 2 5 4 3" xfId="26164"/>
    <cellStyle name="40% - Accent2 2 2 2 5 4 4" xfId="39632"/>
    <cellStyle name="40% - Accent2 2 2 2 5 5" xfId="18603"/>
    <cellStyle name="40% - Accent2 2 2 2 5 5 2" xfId="30219"/>
    <cellStyle name="40% - Accent2 2 2 2 5 5 3" xfId="46075"/>
    <cellStyle name="40% - Accent2 2 2 2 5 6" xfId="4111"/>
    <cellStyle name="40% - Accent2 2 2 2 5 7" xfId="24411"/>
    <cellStyle name="40% - Accent2 2 2 2 5 8" xfId="36294"/>
    <cellStyle name="40% - Accent2 2 2 2 6" xfId="858"/>
    <cellStyle name="40% - Accent2 2 2 2 6 2" xfId="7553"/>
    <cellStyle name="40% - Accent2 2 2 2 6 2 2" xfId="16667"/>
    <cellStyle name="40% - Accent2 2 2 2 6 2 2 2" xfId="22475"/>
    <cellStyle name="40% - Accent2 2 2 2 6 2 2 2 2" xfId="34091"/>
    <cellStyle name="40% - Accent2 2 2 2 6 2 2 2 3" xfId="49947"/>
    <cellStyle name="40% - Accent2 2 2 2 6 2 2 3" xfId="28283"/>
    <cellStyle name="40% - Accent2 2 2 2 6 2 2 4" xfId="44139"/>
    <cellStyle name="40% - Accent2 2 2 2 6 2 3" xfId="19188"/>
    <cellStyle name="40% - Accent2 2 2 2 6 2 3 2" xfId="30804"/>
    <cellStyle name="40% - Accent2 2 2 2 6 2 3 3" xfId="46660"/>
    <cellStyle name="40% - Accent2 2 2 2 6 2 4" xfId="24996"/>
    <cellStyle name="40% - Accent2 2 2 2 6 2 5" xfId="38179"/>
    <cellStyle name="40% - Accent2 2 2 2 6 3" xfId="10543"/>
    <cellStyle name="40% - Accent2 2 2 2 6 3 2" xfId="21306"/>
    <cellStyle name="40% - Accent2 2 2 2 6 3 2 2" xfId="32922"/>
    <cellStyle name="40% - Accent2 2 2 2 6 3 2 3" xfId="48778"/>
    <cellStyle name="40% - Accent2 2 2 2 6 3 3" xfId="27114"/>
    <cellStyle name="40% - Accent2 2 2 2 6 3 4" xfId="40703"/>
    <cellStyle name="40% - Accent2 2 2 2 6 4" xfId="18019"/>
    <cellStyle name="40% - Accent2 2 2 2 6 4 2" xfId="29635"/>
    <cellStyle name="40% - Accent2 2 2 2 6 4 3" xfId="45491"/>
    <cellStyle name="40% - Accent2 2 2 2 6 5" xfId="3394"/>
    <cellStyle name="40% - Accent2 2 2 2 6 6" xfId="23827"/>
    <cellStyle name="40% - Accent2 2 2 2 6 7" xfId="35647"/>
    <cellStyle name="40% - Accent2 2 2 2 7" xfId="3154"/>
    <cellStyle name="40% - Accent2 2 2 2 7 2" xfId="10383"/>
    <cellStyle name="40% - Accent2 2 2 2 7 2 2" xfId="21160"/>
    <cellStyle name="40% - Accent2 2 2 2 7 2 2 2" xfId="32776"/>
    <cellStyle name="40% - Accent2 2 2 2 7 2 2 3" xfId="48632"/>
    <cellStyle name="40% - Accent2 2 2 2 7 2 3" xfId="26968"/>
    <cellStyle name="40% - Accent2 2 2 2 7 2 4" xfId="40550"/>
    <cellStyle name="40% - Accent2 2 2 2 7 3" xfId="17873"/>
    <cellStyle name="40% - Accent2 2 2 2 7 3 2" xfId="29489"/>
    <cellStyle name="40% - Accent2 2 2 2 7 3 3" xfId="45345"/>
    <cellStyle name="40% - Accent2 2 2 2 7 4" xfId="23681"/>
    <cellStyle name="40% - Accent2 2 2 2 7 5" xfId="35461"/>
    <cellStyle name="40% - Accent2 2 2 2 8" xfId="7328"/>
    <cellStyle name="40% - Accent2 2 2 2 8 2" xfId="9998"/>
    <cellStyle name="40% - Accent2 2 2 2 8 2 2" xfId="20977"/>
    <cellStyle name="40% - Accent2 2 2 2 8 2 2 2" xfId="32593"/>
    <cellStyle name="40% - Accent2 2 2 2 8 2 2 3" xfId="48449"/>
    <cellStyle name="40% - Accent2 2 2 2 8 2 3" xfId="26785"/>
    <cellStyle name="40% - Accent2 2 2 2 8 2 4" xfId="40278"/>
    <cellStyle name="40% - Accent2 2 2 2 8 3" xfId="19042"/>
    <cellStyle name="40% - Accent2 2 2 2 8 3 2" xfId="30658"/>
    <cellStyle name="40% - Accent2 2 2 2 8 3 3" xfId="46514"/>
    <cellStyle name="40% - Accent2 2 2 2 8 4" xfId="24850"/>
    <cellStyle name="40% - Accent2 2 2 2 8 5" xfId="38000"/>
    <cellStyle name="40% - Accent2 2 2 2 9" xfId="16521"/>
    <cellStyle name="40% - Accent2 2 2 2 9 2" xfId="22329"/>
    <cellStyle name="40% - Accent2 2 2 2 9 2 2" xfId="33945"/>
    <cellStyle name="40% - Accent2 2 2 2 9 2 3" xfId="49801"/>
    <cellStyle name="40% - Accent2 2 2 2 9 3" xfId="28137"/>
    <cellStyle name="40% - Accent2 2 2 2 9 4" xfId="43993"/>
    <cellStyle name="40% - Accent2 2 2 3" xfId="662"/>
    <cellStyle name="40% - Accent2 2 2 3 10" xfId="17726"/>
    <cellStyle name="40% - Accent2 2 2 3 10 2" xfId="29342"/>
    <cellStyle name="40% - Accent2 2 2 3 10 3" xfId="45198"/>
    <cellStyle name="40% - Accent2 2 2 3 11" xfId="2746"/>
    <cellStyle name="40% - Accent2 2 2 3 12" xfId="23534"/>
    <cellStyle name="40% - Accent2 2 2 3 13" xfId="35193"/>
    <cellStyle name="40% - Accent2 2 2 3 2" xfId="1213"/>
    <cellStyle name="40% - Accent2 2 2 3 2 2" xfId="1921"/>
    <cellStyle name="40% - Accent2 2 2 3 2 2 2" xfId="8465"/>
    <cellStyle name="40% - Accent2 2 2 3 2 2 2 2" xfId="17507"/>
    <cellStyle name="40% - Accent2 2 2 3 2 2 2 2 2" xfId="23315"/>
    <cellStyle name="40% - Accent2 2 2 3 2 2 2 2 2 2" xfId="34931"/>
    <cellStyle name="40% - Accent2 2 2 3 2 2 2 2 2 3" xfId="50787"/>
    <cellStyle name="40% - Accent2 2 2 3 2 2 2 2 3" xfId="29123"/>
    <cellStyle name="40% - Accent2 2 2 3 2 2 2 2 4" xfId="44979"/>
    <cellStyle name="40% - Accent2 2 2 3 2 2 2 3" xfId="20028"/>
    <cellStyle name="40% - Accent2 2 2 3 2 2 2 3 2" xfId="31644"/>
    <cellStyle name="40% - Accent2 2 2 3 2 2 2 3 3" xfId="47500"/>
    <cellStyle name="40% - Accent2 2 2 3 2 2 2 4" xfId="25836"/>
    <cellStyle name="40% - Accent2 2 2 3 2 2 2 5" xfId="39055"/>
    <cellStyle name="40% - Accent2 2 2 3 2 2 3" xfId="11438"/>
    <cellStyle name="40% - Accent2 2 2 3 2 2 3 2" xfId="22146"/>
    <cellStyle name="40% - Accent2 2 2 3 2 2 3 2 2" xfId="33762"/>
    <cellStyle name="40% - Accent2 2 2 3 2 2 3 2 3" xfId="49618"/>
    <cellStyle name="40% - Accent2 2 2 3 2 2 3 3" xfId="27954"/>
    <cellStyle name="40% - Accent2 2 2 3 2 2 3 4" xfId="41570"/>
    <cellStyle name="40% - Accent2 2 2 3 2 2 4" xfId="18859"/>
    <cellStyle name="40% - Accent2 2 2 3 2 2 4 2" xfId="30475"/>
    <cellStyle name="40% - Accent2 2 2 3 2 2 4 3" xfId="46331"/>
    <cellStyle name="40% - Accent2 2 2 3 2 2 5" xfId="4448"/>
    <cellStyle name="40% - Accent2 2 2 3 2 2 6" xfId="24667"/>
    <cellStyle name="40% - Accent2 2 2 3 2 2 7" xfId="36586"/>
    <cellStyle name="40% - Accent2 2 2 3 2 3" xfId="7821"/>
    <cellStyle name="40% - Accent2 2 2 3 2 3 2" xfId="10832"/>
    <cellStyle name="40% - Accent2 2 2 3 2 3 2 2" xfId="21562"/>
    <cellStyle name="40% - Accent2 2 2 3 2 3 2 2 2" xfId="33178"/>
    <cellStyle name="40% - Accent2 2 2 3 2 3 2 2 3" xfId="49034"/>
    <cellStyle name="40% - Accent2 2 2 3 2 3 2 3" xfId="27370"/>
    <cellStyle name="40% - Accent2 2 2 3 2 3 2 4" xfId="40975"/>
    <cellStyle name="40% - Accent2 2 2 3 2 3 3" xfId="19444"/>
    <cellStyle name="40% - Accent2 2 2 3 2 3 3 2" xfId="31060"/>
    <cellStyle name="40% - Accent2 2 2 3 2 3 3 3" xfId="46916"/>
    <cellStyle name="40% - Accent2 2 2 3 2 3 4" xfId="25252"/>
    <cellStyle name="40% - Accent2 2 2 3 2 3 5" xfId="38441"/>
    <cellStyle name="40% - Accent2 2 2 3 2 4" xfId="16923"/>
    <cellStyle name="40% - Accent2 2 2 3 2 4 2" xfId="22731"/>
    <cellStyle name="40% - Accent2 2 2 3 2 4 2 2" xfId="34347"/>
    <cellStyle name="40% - Accent2 2 2 3 2 4 2 3" xfId="50203"/>
    <cellStyle name="40% - Accent2 2 2 3 2 4 3" xfId="28539"/>
    <cellStyle name="40% - Accent2 2 2 3 2 4 4" xfId="44395"/>
    <cellStyle name="40% - Accent2 2 2 3 2 5" xfId="9586"/>
    <cellStyle name="40% - Accent2 2 2 3 2 5 2" xfId="20612"/>
    <cellStyle name="40% - Accent2 2 2 3 2 5 2 2" xfId="32228"/>
    <cellStyle name="40% - Accent2 2 2 3 2 5 2 3" xfId="48084"/>
    <cellStyle name="40% - Accent2 2 2 3 2 5 3" xfId="26420"/>
    <cellStyle name="40% - Accent2 2 2 3 2 5 4" xfId="39888"/>
    <cellStyle name="40% - Accent2 2 2 3 2 6" xfId="18275"/>
    <cellStyle name="40% - Accent2 2 2 3 2 6 2" xfId="29891"/>
    <cellStyle name="40% - Accent2 2 2 3 2 6 3" xfId="45747"/>
    <cellStyle name="40% - Accent2 2 2 3 2 7" xfId="3740"/>
    <cellStyle name="40% - Accent2 2 2 3 2 8" xfId="24083"/>
    <cellStyle name="40% - Accent2 2 2 3 2 9" xfId="35948"/>
    <cellStyle name="40% - Accent2 2 2 3 3" xfId="1405"/>
    <cellStyle name="40% - Accent2 2 2 3 3 2" xfId="8003"/>
    <cellStyle name="40% - Accent2 2 2 3 3 2 2" xfId="11016"/>
    <cellStyle name="40% - Accent2 2 2 3 3 2 2 2" xfId="21744"/>
    <cellStyle name="40% - Accent2 2 2 3 3 2 2 2 2" xfId="33360"/>
    <cellStyle name="40% - Accent2 2 2 3 3 2 2 2 3" xfId="49216"/>
    <cellStyle name="40% - Accent2 2 2 3 3 2 2 3" xfId="27552"/>
    <cellStyle name="40% - Accent2 2 2 3 3 2 2 4" xfId="41158"/>
    <cellStyle name="40% - Accent2 2 2 3 3 2 3" xfId="19626"/>
    <cellStyle name="40% - Accent2 2 2 3 3 2 3 2" xfId="31242"/>
    <cellStyle name="40% - Accent2 2 2 3 3 2 3 3" xfId="47098"/>
    <cellStyle name="40% - Accent2 2 2 3 3 2 4" xfId="25434"/>
    <cellStyle name="40% - Accent2 2 2 3 3 2 5" xfId="38623"/>
    <cellStyle name="40% - Accent2 2 2 3 3 3" xfId="17105"/>
    <cellStyle name="40% - Accent2 2 2 3 3 3 2" xfId="22913"/>
    <cellStyle name="40% - Accent2 2 2 3 3 3 2 2" xfId="34529"/>
    <cellStyle name="40% - Accent2 2 2 3 3 3 2 3" xfId="50385"/>
    <cellStyle name="40% - Accent2 2 2 3 3 3 3" xfId="28721"/>
    <cellStyle name="40% - Accent2 2 2 3 3 3 4" xfId="44577"/>
    <cellStyle name="40% - Accent2 2 2 3 3 4" xfId="9768"/>
    <cellStyle name="40% - Accent2 2 2 3 3 4 2" xfId="20794"/>
    <cellStyle name="40% - Accent2 2 2 3 3 4 2 2" xfId="32410"/>
    <cellStyle name="40% - Accent2 2 2 3 3 4 2 3" xfId="48266"/>
    <cellStyle name="40% - Accent2 2 2 3 3 4 3" xfId="26602"/>
    <cellStyle name="40% - Accent2 2 2 3 3 4 4" xfId="40070"/>
    <cellStyle name="40% - Accent2 2 2 3 3 5" xfId="18457"/>
    <cellStyle name="40% - Accent2 2 2 3 3 5 2" xfId="30073"/>
    <cellStyle name="40% - Accent2 2 2 3 3 5 3" xfId="45929"/>
    <cellStyle name="40% - Accent2 2 2 3 3 6" xfId="3932"/>
    <cellStyle name="40% - Accent2 2 2 3 3 7" xfId="24265"/>
    <cellStyle name="40% - Accent2 2 2 3 3 8" xfId="36130"/>
    <cellStyle name="40% - Accent2 2 2 3 4" xfId="1714"/>
    <cellStyle name="40% - Accent2 2 2 3 4 2" xfId="8263"/>
    <cellStyle name="40% - Accent2 2 2 3 4 2 2" xfId="11290"/>
    <cellStyle name="40% - Accent2 2 2 3 4 2 2 2" xfId="22000"/>
    <cellStyle name="40% - Accent2 2 2 3 4 2 2 2 2" xfId="33616"/>
    <cellStyle name="40% - Accent2 2 2 3 4 2 2 2 3" xfId="49472"/>
    <cellStyle name="40% - Accent2 2 2 3 4 2 2 3" xfId="27808"/>
    <cellStyle name="40% - Accent2 2 2 3 4 2 2 4" xfId="41423"/>
    <cellStyle name="40% - Accent2 2 2 3 4 2 3" xfId="19882"/>
    <cellStyle name="40% - Accent2 2 2 3 4 2 3 2" xfId="31498"/>
    <cellStyle name="40% - Accent2 2 2 3 4 2 3 3" xfId="47354"/>
    <cellStyle name="40% - Accent2 2 2 3 4 2 4" xfId="25690"/>
    <cellStyle name="40% - Accent2 2 2 3 4 2 5" xfId="38882"/>
    <cellStyle name="40% - Accent2 2 2 3 4 3" xfId="17361"/>
    <cellStyle name="40% - Accent2 2 2 3 4 3 2" xfId="23169"/>
    <cellStyle name="40% - Accent2 2 2 3 4 3 2 2" xfId="34785"/>
    <cellStyle name="40% - Accent2 2 2 3 4 3 2 3" xfId="50641"/>
    <cellStyle name="40% - Accent2 2 2 3 4 3 3" xfId="28977"/>
    <cellStyle name="40% - Accent2 2 2 3 4 3 4" xfId="44833"/>
    <cellStyle name="40% - Accent2 2 2 3 4 4" xfId="9440"/>
    <cellStyle name="40% - Accent2 2 2 3 4 4 2" xfId="20466"/>
    <cellStyle name="40% - Accent2 2 2 3 4 4 2 2" xfId="32082"/>
    <cellStyle name="40% - Accent2 2 2 3 4 4 2 3" xfId="47938"/>
    <cellStyle name="40% - Accent2 2 2 3 4 4 3" xfId="26274"/>
    <cellStyle name="40% - Accent2 2 2 3 4 4 4" xfId="39742"/>
    <cellStyle name="40% - Accent2 2 2 3 4 5" xfId="18713"/>
    <cellStyle name="40% - Accent2 2 2 3 4 5 2" xfId="30329"/>
    <cellStyle name="40% - Accent2 2 2 3 4 5 3" xfId="46185"/>
    <cellStyle name="40% - Accent2 2 2 3 4 6" xfId="4241"/>
    <cellStyle name="40% - Accent2 2 2 3 4 7" xfId="24521"/>
    <cellStyle name="40% - Accent2 2 2 3 4 8" xfId="36413"/>
    <cellStyle name="40% - Accent2 2 2 3 5" xfId="974"/>
    <cellStyle name="40% - Accent2 2 2 3 5 2" xfId="7669"/>
    <cellStyle name="40% - Accent2 2 2 3 5 2 2" xfId="16777"/>
    <cellStyle name="40% - Accent2 2 2 3 5 2 2 2" xfId="22585"/>
    <cellStyle name="40% - Accent2 2 2 3 5 2 2 2 2" xfId="34201"/>
    <cellStyle name="40% - Accent2 2 2 3 5 2 2 2 3" xfId="50057"/>
    <cellStyle name="40% - Accent2 2 2 3 5 2 2 3" xfId="28393"/>
    <cellStyle name="40% - Accent2 2 2 3 5 2 2 4" xfId="44249"/>
    <cellStyle name="40% - Accent2 2 2 3 5 2 3" xfId="19298"/>
    <cellStyle name="40% - Accent2 2 2 3 5 2 3 2" xfId="30914"/>
    <cellStyle name="40% - Accent2 2 2 3 5 2 3 3" xfId="46770"/>
    <cellStyle name="40% - Accent2 2 2 3 5 2 4" xfId="25106"/>
    <cellStyle name="40% - Accent2 2 2 3 5 2 5" xfId="38293"/>
    <cellStyle name="40% - Accent2 2 2 3 5 3" xfId="10653"/>
    <cellStyle name="40% - Accent2 2 2 3 5 3 2" xfId="21416"/>
    <cellStyle name="40% - Accent2 2 2 3 5 3 2 2" xfId="33032"/>
    <cellStyle name="40% - Accent2 2 2 3 5 3 2 3" xfId="48888"/>
    <cellStyle name="40% - Accent2 2 2 3 5 3 3" xfId="27224"/>
    <cellStyle name="40% - Accent2 2 2 3 5 3 4" xfId="40813"/>
    <cellStyle name="40% - Accent2 2 2 3 5 4" xfId="18129"/>
    <cellStyle name="40% - Accent2 2 2 3 5 4 2" xfId="29745"/>
    <cellStyle name="40% - Accent2 2 2 3 5 4 3" xfId="45601"/>
    <cellStyle name="40% - Accent2 2 2 3 5 5" xfId="3510"/>
    <cellStyle name="40% - Accent2 2 2 3 5 6" xfId="23937"/>
    <cellStyle name="40% - Accent2 2 2 3 5 7" xfId="35761"/>
    <cellStyle name="40% - Accent2 2 2 3 6" xfId="3202"/>
    <cellStyle name="40% - Accent2 2 2 3 6 2" xfId="10430"/>
    <cellStyle name="40% - Accent2 2 2 3 6 2 2" xfId="21196"/>
    <cellStyle name="40% - Accent2 2 2 3 6 2 2 2" xfId="32812"/>
    <cellStyle name="40% - Accent2 2 2 3 6 2 2 3" xfId="48668"/>
    <cellStyle name="40% - Accent2 2 2 3 6 2 3" xfId="27004"/>
    <cellStyle name="40% - Accent2 2 2 3 6 2 4" xfId="40593"/>
    <cellStyle name="40% - Accent2 2 2 3 6 3" xfId="17909"/>
    <cellStyle name="40% - Accent2 2 2 3 6 3 2" xfId="29525"/>
    <cellStyle name="40% - Accent2 2 2 3 6 3 3" xfId="45381"/>
    <cellStyle name="40% - Accent2 2 2 3 6 4" xfId="23717"/>
    <cellStyle name="40% - Accent2 2 2 3 6 5" xfId="35504"/>
    <cellStyle name="40% - Accent2 2 2 3 7" xfId="7364"/>
    <cellStyle name="40% - Accent2 2 2 3 7 2" xfId="10039"/>
    <cellStyle name="40% - Accent2 2 2 3 7 2 2" xfId="21013"/>
    <cellStyle name="40% - Accent2 2 2 3 7 2 2 2" xfId="32629"/>
    <cellStyle name="40% - Accent2 2 2 3 7 2 2 3" xfId="48485"/>
    <cellStyle name="40% - Accent2 2 2 3 7 2 3" xfId="26821"/>
    <cellStyle name="40% - Accent2 2 2 3 7 2 4" xfId="40316"/>
    <cellStyle name="40% - Accent2 2 2 3 7 3" xfId="19078"/>
    <cellStyle name="40% - Accent2 2 2 3 7 3 2" xfId="30694"/>
    <cellStyle name="40% - Accent2 2 2 3 7 3 3" xfId="46550"/>
    <cellStyle name="40% - Accent2 2 2 3 7 4" xfId="24886"/>
    <cellStyle name="40% - Accent2 2 2 3 7 5" xfId="38036"/>
    <cellStyle name="40% - Accent2 2 2 3 8" xfId="16557"/>
    <cellStyle name="40% - Accent2 2 2 3 8 2" xfId="22365"/>
    <cellStyle name="40% - Accent2 2 2 3 8 2 2" xfId="33981"/>
    <cellStyle name="40% - Accent2 2 2 3 8 2 3" xfId="49837"/>
    <cellStyle name="40% - Accent2 2 2 3 8 3" xfId="28173"/>
    <cellStyle name="40% - Accent2 2 2 3 8 4" xfId="44029"/>
    <cellStyle name="40% - Accent2 2 2 3 9" xfId="9184"/>
    <cellStyle name="40% - Accent2 2 2 3 9 2" xfId="20210"/>
    <cellStyle name="40% - Accent2 2 2 3 9 2 2" xfId="31826"/>
    <cellStyle name="40% - Accent2 2 2 3 9 2 3" xfId="47682"/>
    <cellStyle name="40% - Accent2 2 2 3 9 3" xfId="26018"/>
    <cellStyle name="40% - Accent2 2 2 3 9 4" xfId="39486"/>
    <cellStyle name="40% - Accent2 2 2 4" xfId="703"/>
    <cellStyle name="40% - Accent2 2 2 4 10" xfId="17762"/>
    <cellStyle name="40% - Accent2 2 2 4 10 2" xfId="29378"/>
    <cellStyle name="40% - Accent2 2 2 4 10 3" xfId="45234"/>
    <cellStyle name="40% - Accent2 2 2 4 11" xfId="2787"/>
    <cellStyle name="40% - Accent2 2 2 4 12" xfId="23570"/>
    <cellStyle name="40% - Accent2 2 2 4 13" xfId="35229"/>
    <cellStyle name="40% - Accent2 2 2 4 2" xfId="1254"/>
    <cellStyle name="40% - Accent2 2 2 4 2 2" xfId="1957"/>
    <cellStyle name="40% - Accent2 2 2 4 2 2 2" xfId="8501"/>
    <cellStyle name="40% - Accent2 2 2 4 2 2 2 2" xfId="17543"/>
    <cellStyle name="40% - Accent2 2 2 4 2 2 2 2 2" xfId="23351"/>
    <cellStyle name="40% - Accent2 2 2 4 2 2 2 2 2 2" xfId="34967"/>
    <cellStyle name="40% - Accent2 2 2 4 2 2 2 2 2 3" xfId="50823"/>
    <cellStyle name="40% - Accent2 2 2 4 2 2 2 2 3" xfId="29159"/>
    <cellStyle name="40% - Accent2 2 2 4 2 2 2 2 4" xfId="45015"/>
    <cellStyle name="40% - Accent2 2 2 4 2 2 2 3" xfId="20064"/>
    <cellStyle name="40% - Accent2 2 2 4 2 2 2 3 2" xfId="31680"/>
    <cellStyle name="40% - Accent2 2 2 4 2 2 2 3 3" xfId="47536"/>
    <cellStyle name="40% - Accent2 2 2 4 2 2 2 4" xfId="25872"/>
    <cellStyle name="40% - Accent2 2 2 4 2 2 2 5" xfId="39091"/>
    <cellStyle name="40% - Accent2 2 2 4 2 2 3" xfId="11474"/>
    <cellStyle name="40% - Accent2 2 2 4 2 2 3 2" xfId="22182"/>
    <cellStyle name="40% - Accent2 2 2 4 2 2 3 2 2" xfId="33798"/>
    <cellStyle name="40% - Accent2 2 2 4 2 2 3 2 3" xfId="49654"/>
    <cellStyle name="40% - Accent2 2 2 4 2 2 3 3" xfId="27990"/>
    <cellStyle name="40% - Accent2 2 2 4 2 2 3 4" xfId="41606"/>
    <cellStyle name="40% - Accent2 2 2 4 2 2 4" xfId="18895"/>
    <cellStyle name="40% - Accent2 2 2 4 2 2 4 2" xfId="30511"/>
    <cellStyle name="40% - Accent2 2 2 4 2 2 4 3" xfId="46367"/>
    <cellStyle name="40% - Accent2 2 2 4 2 2 5" xfId="4484"/>
    <cellStyle name="40% - Accent2 2 2 4 2 2 6" xfId="24703"/>
    <cellStyle name="40% - Accent2 2 2 4 2 2 7" xfId="36622"/>
    <cellStyle name="40% - Accent2 2 2 4 2 3" xfId="7857"/>
    <cellStyle name="40% - Accent2 2 2 4 2 3 2" xfId="10869"/>
    <cellStyle name="40% - Accent2 2 2 4 2 3 2 2" xfId="21598"/>
    <cellStyle name="40% - Accent2 2 2 4 2 3 2 2 2" xfId="33214"/>
    <cellStyle name="40% - Accent2 2 2 4 2 3 2 2 3" xfId="49070"/>
    <cellStyle name="40% - Accent2 2 2 4 2 3 2 3" xfId="27406"/>
    <cellStyle name="40% - Accent2 2 2 4 2 3 2 4" xfId="41011"/>
    <cellStyle name="40% - Accent2 2 2 4 2 3 3" xfId="19480"/>
    <cellStyle name="40% - Accent2 2 2 4 2 3 3 2" xfId="31096"/>
    <cellStyle name="40% - Accent2 2 2 4 2 3 3 3" xfId="46952"/>
    <cellStyle name="40% - Accent2 2 2 4 2 3 4" xfId="25288"/>
    <cellStyle name="40% - Accent2 2 2 4 2 3 5" xfId="38477"/>
    <cellStyle name="40% - Accent2 2 2 4 2 4" xfId="16959"/>
    <cellStyle name="40% - Accent2 2 2 4 2 4 2" xfId="22767"/>
    <cellStyle name="40% - Accent2 2 2 4 2 4 2 2" xfId="34383"/>
    <cellStyle name="40% - Accent2 2 2 4 2 4 2 3" xfId="50239"/>
    <cellStyle name="40% - Accent2 2 2 4 2 4 3" xfId="28575"/>
    <cellStyle name="40% - Accent2 2 2 4 2 4 4" xfId="44431"/>
    <cellStyle name="40% - Accent2 2 2 4 2 5" xfId="9622"/>
    <cellStyle name="40% - Accent2 2 2 4 2 5 2" xfId="20648"/>
    <cellStyle name="40% - Accent2 2 2 4 2 5 2 2" xfId="32264"/>
    <cellStyle name="40% - Accent2 2 2 4 2 5 2 3" xfId="48120"/>
    <cellStyle name="40% - Accent2 2 2 4 2 5 3" xfId="26456"/>
    <cellStyle name="40% - Accent2 2 2 4 2 5 4" xfId="39924"/>
    <cellStyle name="40% - Accent2 2 2 4 2 6" xfId="18311"/>
    <cellStyle name="40% - Accent2 2 2 4 2 6 2" xfId="29927"/>
    <cellStyle name="40% - Accent2 2 2 4 2 6 3" xfId="45783"/>
    <cellStyle name="40% - Accent2 2 2 4 2 7" xfId="3781"/>
    <cellStyle name="40% - Accent2 2 2 4 2 8" xfId="24119"/>
    <cellStyle name="40% - Accent2 2 2 4 2 9" xfId="35984"/>
    <cellStyle name="40% - Accent2 2 2 4 3" xfId="1441"/>
    <cellStyle name="40% - Accent2 2 2 4 3 2" xfId="8039"/>
    <cellStyle name="40% - Accent2 2 2 4 3 2 2" xfId="11052"/>
    <cellStyle name="40% - Accent2 2 2 4 3 2 2 2" xfId="21780"/>
    <cellStyle name="40% - Accent2 2 2 4 3 2 2 2 2" xfId="33396"/>
    <cellStyle name="40% - Accent2 2 2 4 3 2 2 2 3" xfId="49252"/>
    <cellStyle name="40% - Accent2 2 2 4 3 2 2 3" xfId="27588"/>
    <cellStyle name="40% - Accent2 2 2 4 3 2 2 4" xfId="41194"/>
    <cellStyle name="40% - Accent2 2 2 4 3 2 3" xfId="19662"/>
    <cellStyle name="40% - Accent2 2 2 4 3 2 3 2" xfId="31278"/>
    <cellStyle name="40% - Accent2 2 2 4 3 2 3 3" xfId="47134"/>
    <cellStyle name="40% - Accent2 2 2 4 3 2 4" xfId="25470"/>
    <cellStyle name="40% - Accent2 2 2 4 3 2 5" xfId="38659"/>
    <cellStyle name="40% - Accent2 2 2 4 3 3" xfId="17141"/>
    <cellStyle name="40% - Accent2 2 2 4 3 3 2" xfId="22949"/>
    <cellStyle name="40% - Accent2 2 2 4 3 3 2 2" xfId="34565"/>
    <cellStyle name="40% - Accent2 2 2 4 3 3 2 3" xfId="50421"/>
    <cellStyle name="40% - Accent2 2 2 4 3 3 3" xfId="28757"/>
    <cellStyle name="40% - Accent2 2 2 4 3 3 4" xfId="44613"/>
    <cellStyle name="40% - Accent2 2 2 4 3 4" xfId="9804"/>
    <cellStyle name="40% - Accent2 2 2 4 3 4 2" xfId="20830"/>
    <cellStyle name="40% - Accent2 2 2 4 3 4 2 2" xfId="32446"/>
    <cellStyle name="40% - Accent2 2 2 4 3 4 2 3" xfId="48302"/>
    <cellStyle name="40% - Accent2 2 2 4 3 4 3" xfId="26638"/>
    <cellStyle name="40% - Accent2 2 2 4 3 4 4" xfId="40106"/>
    <cellStyle name="40% - Accent2 2 2 4 3 5" xfId="18493"/>
    <cellStyle name="40% - Accent2 2 2 4 3 5 2" xfId="30109"/>
    <cellStyle name="40% - Accent2 2 2 4 3 5 3" xfId="45965"/>
    <cellStyle name="40% - Accent2 2 2 4 3 6" xfId="3968"/>
    <cellStyle name="40% - Accent2 2 2 4 3 7" xfId="24301"/>
    <cellStyle name="40% - Accent2 2 2 4 3 8" xfId="36166"/>
    <cellStyle name="40% - Accent2 2 2 4 4" xfId="1755"/>
    <cellStyle name="40% - Accent2 2 2 4 4 2" xfId="8299"/>
    <cellStyle name="40% - Accent2 2 2 4 4 2 2" xfId="11328"/>
    <cellStyle name="40% - Accent2 2 2 4 4 2 2 2" xfId="22036"/>
    <cellStyle name="40% - Accent2 2 2 4 4 2 2 2 2" xfId="33652"/>
    <cellStyle name="40% - Accent2 2 2 4 4 2 2 2 3" xfId="49508"/>
    <cellStyle name="40% - Accent2 2 2 4 4 2 2 3" xfId="27844"/>
    <cellStyle name="40% - Accent2 2 2 4 4 2 2 4" xfId="41460"/>
    <cellStyle name="40% - Accent2 2 2 4 4 2 3" xfId="19918"/>
    <cellStyle name="40% - Accent2 2 2 4 4 2 3 2" xfId="31534"/>
    <cellStyle name="40% - Accent2 2 2 4 4 2 3 3" xfId="47390"/>
    <cellStyle name="40% - Accent2 2 2 4 4 2 4" xfId="25726"/>
    <cellStyle name="40% - Accent2 2 2 4 4 2 5" xfId="38918"/>
    <cellStyle name="40% - Accent2 2 2 4 4 3" xfId="17397"/>
    <cellStyle name="40% - Accent2 2 2 4 4 3 2" xfId="23205"/>
    <cellStyle name="40% - Accent2 2 2 4 4 3 2 2" xfId="34821"/>
    <cellStyle name="40% - Accent2 2 2 4 4 3 2 3" xfId="50677"/>
    <cellStyle name="40% - Accent2 2 2 4 4 3 3" xfId="29013"/>
    <cellStyle name="40% - Accent2 2 2 4 4 3 4" xfId="44869"/>
    <cellStyle name="40% - Accent2 2 2 4 4 4" xfId="9476"/>
    <cellStyle name="40% - Accent2 2 2 4 4 4 2" xfId="20502"/>
    <cellStyle name="40% - Accent2 2 2 4 4 4 2 2" xfId="32118"/>
    <cellStyle name="40% - Accent2 2 2 4 4 4 2 3" xfId="47974"/>
    <cellStyle name="40% - Accent2 2 2 4 4 4 3" xfId="26310"/>
    <cellStyle name="40% - Accent2 2 2 4 4 4 4" xfId="39778"/>
    <cellStyle name="40% - Accent2 2 2 4 4 5" xfId="18749"/>
    <cellStyle name="40% - Accent2 2 2 4 4 5 2" xfId="30365"/>
    <cellStyle name="40% - Accent2 2 2 4 4 5 3" xfId="46221"/>
    <cellStyle name="40% - Accent2 2 2 4 4 6" xfId="4282"/>
    <cellStyle name="40% - Accent2 2 2 4 4 7" xfId="24557"/>
    <cellStyle name="40% - Accent2 2 2 4 4 8" xfId="36449"/>
    <cellStyle name="40% - Accent2 2 2 4 5" xfId="1012"/>
    <cellStyle name="40% - Accent2 2 2 4 5 2" xfId="7707"/>
    <cellStyle name="40% - Accent2 2 2 4 5 2 2" xfId="16813"/>
    <cellStyle name="40% - Accent2 2 2 4 5 2 2 2" xfId="22621"/>
    <cellStyle name="40% - Accent2 2 2 4 5 2 2 2 2" xfId="34237"/>
    <cellStyle name="40% - Accent2 2 2 4 5 2 2 2 3" xfId="50093"/>
    <cellStyle name="40% - Accent2 2 2 4 5 2 2 3" xfId="28429"/>
    <cellStyle name="40% - Accent2 2 2 4 5 2 2 4" xfId="44285"/>
    <cellStyle name="40% - Accent2 2 2 4 5 2 3" xfId="19334"/>
    <cellStyle name="40% - Accent2 2 2 4 5 2 3 2" xfId="30950"/>
    <cellStyle name="40% - Accent2 2 2 4 5 2 3 3" xfId="46806"/>
    <cellStyle name="40% - Accent2 2 2 4 5 2 4" xfId="25142"/>
    <cellStyle name="40% - Accent2 2 2 4 5 2 5" xfId="38329"/>
    <cellStyle name="40% - Accent2 2 2 4 5 3" xfId="10689"/>
    <cellStyle name="40% - Accent2 2 2 4 5 3 2" xfId="21452"/>
    <cellStyle name="40% - Accent2 2 2 4 5 3 2 2" xfId="33068"/>
    <cellStyle name="40% - Accent2 2 2 4 5 3 2 3" xfId="48924"/>
    <cellStyle name="40% - Accent2 2 2 4 5 3 3" xfId="27260"/>
    <cellStyle name="40% - Accent2 2 2 4 5 3 4" xfId="40849"/>
    <cellStyle name="40% - Accent2 2 2 4 5 4" xfId="18165"/>
    <cellStyle name="40% - Accent2 2 2 4 5 4 2" xfId="29781"/>
    <cellStyle name="40% - Accent2 2 2 4 5 4 3" xfId="45637"/>
    <cellStyle name="40% - Accent2 2 2 4 5 5" xfId="3548"/>
    <cellStyle name="40% - Accent2 2 2 4 5 6" xfId="23973"/>
    <cellStyle name="40% - Accent2 2 2 4 5 7" xfId="35797"/>
    <cellStyle name="40% - Accent2 2 2 4 6" xfId="3241"/>
    <cellStyle name="40% - Accent2 2 2 4 6 2" xfId="10469"/>
    <cellStyle name="40% - Accent2 2 2 4 6 2 2" xfId="21232"/>
    <cellStyle name="40% - Accent2 2 2 4 6 2 2 2" xfId="32848"/>
    <cellStyle name="40% - Accent2 2 2 4 6 2 2 3" xfId="48704"/>
    <cellStyle name="40% - Accent2 2 2 4 6 2 3" xfId="27040"/>
    <cellStyle name="40% - Accent2 2 2 4 6 2 4" xfId="40629"/>
    <cellStyle name="40% - Accent2 2 2 4 6 3" xfId="17945"/>
    <cellStyle name="40% - Accent2 2 2 4 6 3 2" xfId="29561"/>
    <cellStyle name="40% - Accent2 2 2 4 6 3 3" xfId="45417"/>
    <cellStyle name="40% - Accent2 2 2 4 6 4" xfId="23753"/>
    <cellStyle name="40% - Accent2 2 2 4 6 5" xfId="35540"/>
    <cellStyle name="40% - Accent2 2 2 4 7" xfId="7400"/>
    <cellStyle name="40% - Accent2 2 2 4 7 2" xfId="10076"/>
    <cellStyle name="40% - Accent2 2 2 4 7 2 2" xfId="21049"/>
    <cellStyle name="40% - Accent2 2 2 4 7 2 2 2" xfId="32665"/>
    <cellStyle name="40% - Accent2 2 2 4 7 2 2 3" xfId="48521"/>
    <cellStyle name="40% - Accent2 2 2 4 7 2 3" xfId="26857"/>
    <cellStyle name="40% - Accent2 2 2 4 7 2 4" xfId="40352"/>
    <cellStyle name="40% - Accent2 2 2 4 7 3" xfId="19114"/>
    <cellStyle name="40% - Accent2 2 2 4 7 3 2" xfId="30730"/>
    <cellStyle name="40% - Accent2 2 2 4 7 3 3" xfId="46586"/>
    <cellStyle name="40% - Accent2 2 2 4 7 4" xfId="24922"/>
    <cellStyle name="40% - Accent2 2 2 4 7 5" xfId="38072"/>
    <cellStyle name="40% - Accent2 2 2 4 8" xfId="16593"/>
    <cellStyle name="40% - Accent2 2 2 4 8 2" xfId="22401"/>
    <cellStyle name="40% - Accent2 2 2 4 8 2 2" xfId="34017"/>
    <cellStyle name="40% - Accent2 2 2 4 8 2 3" xfId="49873"/>
    <cellStyle name="40% - Accent2 2 2 4 8 3" xfId="28209"/>
    <cellStyle name="40% - Accent2 2 2 4 8 4" xfId="44065"/>
    <cellStyle name="40% - Accent2 2 2 4 9" xfId="9220"/>
    <cellStyle name="40% - Accent2 2 2 4 9 2" xfId="20246"/>
    <cellStyle name="40% - Accent2 2 2 4 9 2 2" xfId="31862"/>
    <cellStyle name="40% - Accent2 2 2 4 9 2 3" xfId="47718"/>
    <cellStyle name="40% - Accent2 2 2 4 9 3" xfId="26054"/>
    <cellStyle name="40% - Accent2 2 2 4 9 4" xfId="39522"/>
    <cellStyle name="40% - Accent2 2 2 5" xfId="538"/>
    <cellStyle name="40% - Accent2 2 2 5 10" xfId="17653"/>
    <cellStyle name="40% - Accent2 2 2 5 10 2" xfId="29269"/>
    <cellStyle name="40% - Accent2 2 2 5 10 3" xfId="45125"/>
    <cellStyle name="40% - Accent2 2 2 5 11" xfId="2651"/>
    <cellStyle name="40% - Accent2 2 2 5 12" xfId="23461"/>
    <cellStyle name="40% - Accent2 2 2 5 13" xfId="35108"/>
    <cellStyle name="40% - Accent2 2 2 5 2" xfId="1295"/>
    <cellStyle name="40% - Accent2 2 2 5 2 2" xfId="1993"/>
    <cellStyle name="40% - Accent2 2 2 5 2 2 2" xfId="8537"/>
    <cellStyle name="40% - Accent2 2 2 5 2 2 2 2" xfId="17579"/>
    <cellStyle name="40% - Accent2 2 2 5 2 2 2 2 2" xfId="23387"/>
    <cellStyle name="40% - Accent2 2 2 5 2 2 2 2 2 2" xfId="35003"/>
    <cellStyle name="40% - Accent2 2 2 5 2 2 2 2 2 3" xfId="50859"/>
    <cellStyle name="40% - Accent2 2 2 5 2 2 2 2 3" xfId="29195"/>
    <cellStyle name="40% - Accent2 2 2 5 2 2 2 2 4" xfId="45051"/>
    <cellStyle name="40% - Accent2 2 2 5 2 2 2 3" xfId="20100"/>
    <cellStyle name="40% - Accent2 2 2 5 2 2 2 3 2" xfId="31716"/>
    <cellStyle name="40% - Accent2 2 2 5 2 2 2 3 3" xfId="47572"/>
    <cellStyle name="40% - Accent2 2 2 5 2 2 2 4" xfId="25908"/>
    <cellStyle name="40% - Accent2 2 2 5 2 2 2 5" xfId="39127"/>
    <cellStyle name="40% - Accent2 2 2 5 2 2 3" xfId="11510"/>
    <cellStyle name="40% - Accent2 2 2 5 2 2 3 2" xfId="22218"/>
    <cellStyle name="40% - Accent2 2 2 5 2 2 3 2 2" xfId="33834"/>
    <cellStyle name="40% - Accent2 2 2 5 2 2 3 2 3" xfId="49690"/>
    <cellStyle name="40% - Accent2 2 2 5 2 2 3 3" xfId="28026"/>
    <cellStyle name="40% - Accent2 2 2 5 2 2 3 4" xfId="41642"/>
    <cellStyle name="40% - Accent2 2 2 5 2 2 4" xfId="18931"/>
    <cellStyle name="40% - Accent2 2 2 5 2 2 4 2" xfId="30547"/>
    <cellStyle name="40% - Accent2 2 2 5 2 2 4 3" xfId="46403"/>
    <cellStyle name="40% - Accent2 2 2 5 2 2 5" xfId="4520"/>
    <cellStyle name="40% - Accent2 2 2 5 2 2 6" xfId="24739"/>
    <cellStyle name="40% - Accent2 2 2 5 2 2 7" xfId="36658"/>
    <cellStyle name="40% - Accent2 2 2 5 2 3" xfId="7893"/>
    <cellStyle name="40% - Accent2 2 2 5 2 3 2" xfId="10906"/>
    <cellStyle name="40% - Accent2 2 2 5 2 3 2 2" xfId="21634"/>
    <cellStyle name="40% - Accent2 2 2 5 2 3 2 2 2" xfId="33250"/>
    <cellStyle name="40% - Accent2 2 2 5 2 3 2 2 3" xfId="49106"/>
    <cellStyle name="40% - Accent2 2 2 5 2 3 2 3" xfId="27442"/>
    <cellStyle name="40% - Accent2 2 2 5 2 3 2 4" xfId="41048"/>
    <cellStyle name="40% - Accent2 2 2 5 2 3 3" xfId="19516"/>
    <cellStyle name="40% - Accent2 2 2 5 2 3 3 2" xfId="31132"/>
    <cellStyle name="40% - Accent2 2 2 5 2 3 3 3" xfId="46988"/>
    <cellStyle name="40% - Accent2 2 2 5 2 3 4" xfId="25324"/>
    <cellStyle name="40% - Accent2 2 2 5 2 3 5" xfId="38513"/>
    <cellStyle name="40% - Accent2 2 2 5 2 4" xfId="16995"/>
    <cellStyle name="40% - Accent2 2 2 5 2 4 2" xfId="22803"/>
    <cellStyle name="40% - Accent2 2 2 5 2 4 2 2" xfId="34419"/>
    <cellStyle name="40% - Accent2 2 2 5 2 4 2 3" xfId="50275"/>
    <cellStyle name="40% - Accent2 2 2 5 2 4 3" xfId="28611"/>
    <cellStyle name="40% - Accent2 2 2 5 2 4 4" xfId="44467"/>
    <cellStyle name="40% - Accent2 2 2 5 2 5" xfId="9658"/>
    <cellStyle name="40% - Accent2 2 2 5 2 5 2" xfId="20684"/>
    <cellStyle name="40% - Accent2 2 2 5 2 5 2 2" xfId="32300"/>
    <cellStyle name="40% - Accent2 2 2 5 2 5 2 3" xfId="48156"/>
    <cellStyle name="40% - Accent2 2 2 5 2 5 3" xfId="26492"/>
    <cellStyle name="40% - Accent2 2 2 5 2 5 4" xfId="39960"/>
    <cellStyle name="40% - Accent2 2 2 5 2 6" xfId="18347"/>
    <cellStyle name="40% - Accent2 2 2 5 2 6 2" xfId="29963"/>
    <cellStyle name="40% - Accent2 2 2 5 2 6 3" xfId="45819"/>
    <cellStyle name="40% - Accent2 2 2 5 2 7" xfId="3822"/>
    <cellStyle name="40% - Accent2 2 2 5 2 8" xfId="24155"/>
    <cellStyle name="40% - Accent2 2 2 5 2 9" xfId="36020"/>
    <cellStyle name="40% - Accent2 2 2 5 3" xfId="1477"/>
    <cellStyle name="40% - Accent2 2 2 5 3 2" xfId="8075"/>
    <cellStyle name="40% - Accent2 2 2 5 3 2 2" xfId="11088"/>
    <cellStyle name="40% - Accent2 2 2 5 3 2 2 2" xfId="21816"/>
    <cellStyle name="40% - Accent2 2 2 5 3 2 2 2 2" xfId="33432"/>
    <cellStyle name="40% - Accent2 2 2 5 3 2 2 2 3" xfId="49288"/>
    <cellStyle name="40% - Accent2 2 2 5 3 2 2 3" xfId="27624"/>
    <cellStyle name="40% - Accent2 2 2 5 3 2 2 4" xfId="41230"/>
    <cellStyle name="40% - Accent2 2 2 5 3 2 3" xfId="19698"/>
    <cellStyle name="40% - Accent2 2 2 5 3 2 3 2" xfId="31314"/>
    <cellStyle name="40% - Accent2 2 2 5 3 2 3 3" xfId="47170"/>
    <cellStyle name="40% - Accent2 2 2 5 3 2 4" xfId="25506"/>
    <cellStyle name="40% - Accent2 2 2 5 3 2 5" xfId="38695"/>
    <cellStyle name="40% - Accent2 2 2 5 3 3" xfId="17177"/>
    <cellStyle name="40% - Accent2 2 2 5 3 3 2" xfId="22985"/>
    <cellStyle name="40% - Accent2 2 2 5 3 3 2 2" xfId="34601"/>
    <cellStyle name="40% - Accent2 2 2 5 3 3 2 3" xfId="50457"/>
    <cellStyle name="40% - Accent2 2 2 5 3 3 3" xfId="28793"/>
    <cellStyle name="40% - Accent2 2 2 5 3 3 4" xfId="44649"/>
    <cellStyle name="40% - Accent2 2 2 5 3 4" xfId="9840"/>
    <cellStyle name="40% - Accent2 2 2 5 3 4 2" xfId="20866"/>
    <cellStyle name="40% - Accent2 2 2 5 3 4 2 2" xfId="32482"/>
    <cellStyle name="40% - Accent2 2 2 5 3 4 2 3" xfId="48338"/>
    <cellStyle name="40% - Accent2 2 2 5 3 4 3" xfId="26674"/>
    <cellStyle name="40% - Accent2 2 2 5 3 4 4" xfId="40142"/>
    <cellStyle name="40% - Accent2 2 2 5 3 5" xfId="18529"/>
    <cellStyle name="40% - Accent2 2 2 5 3 5 2" xfId="30145"/>
    <cellStyle name="40% - Accent2 2 2 5 3 5 3" xfId="46001"/>
    <cellStyle name="40% - Accent2 2 2 5 3 6" xfId="4004"/>
    <cellStyle name="40% - Accent2 2 2 5 3 7" xfId="24337"/>
    <cellStyle name="40% - Accent2 2 2 5 3 8" xfId="36202"/>
    <cellStyle name="40% - Accent2 2 2 5 4" xfId="1625"/>
    <cellStyle name="40% - Accent2 2 2 5 4 2" xfId="8190"/>
    <cellStyle name="40% - Accent2 2 2 5 4 2 2" xfId="11212"/>
    <cellStyle name="40% - Accent2 2 2 5 4 2 2 2" xfId="21927"/>
    <cellStyle name="40% - Accent2 2 2 5 4 2 2 2 2" xfId="33543"/>
    <cellStyle name="40% - Accent2 2 2 5 4 2 2 2 3" xfId="49399"/>
    <cellStyle name="40% - Accent2 2 2 5 4 2 2 3" xfId="27735"/>
    <cellStyle name="40% - Accent2 2 2 5 4 2 2 4" xfId="41348"/>
    <cellStyle name="40% - Accent2 2 2 5 4 2 3" xfId="19809"/>
    <cellStyle name="40% - Accent2 2 2 5 4 2 3 2" xfId="31425"/>
    <cellStyle name="40% - Accent2 2 2 5 4 2 3 3" xfId="47281"/>
    <cellStyle name="40% - Accent2 2 2 5 4 2 4" xfId="25617"/>
    <cellStyle name="40% - Accent2 2 2 5 4 2 5" xfId="38809"/>
    <cellStyle name="40% - Accent2 2 2 5 4 3" xfId="17288"/>
    <cellStyle name="40% - Accent2 2 2 5 4 3 2" xfId="23096"/>
    <cellStyle name="40% - Accent2 2 2 5 4 3 2 2" xfId="34712"/>
    <cellStyle name="40% - Accent2 2 2 5 4 3 2 3" xfId="50568"/>
    <cellStyle name="40% - Accent2 2 2 5 4 3 3" xfId="28904"/>
    <cellStyle name="40% - Accent2 2 2 5 4 3 4" xfId="44760"/>
    <cellStyle name="40% - Accent2 2 2 5 4 4" xfId="9367"/>
    <cellStyle name="40% - Accent2 2 2 5 4 4 2" xfId="20393"/>
    <cellStyle name="40% - Accent2 2 2 5 4 4 2 2" xfId="32009"/>
    <cellStyle name="40% - Accent2 2 2 5 4 4 2 3" xfId="47865"/>
    <cellStyle name="40% - Accent2 2 2 5 4 4 3" xfId="26201"/>
    <cellStyle name="40% - Accent2 2 2 5 4 4 4" xfId="39669"/>
    <cellStyle name="40% - Accent2 2 2 5 4 5" xfId="18640"/>
    <cellStyle name="40% - Accent2 2 2 5 4 5 2" xfId="30256"/>
    <cellStyle name="40% - Accent2 2 2 5 4 5 3" xfId="46112"/>
    <cellStyle name="40% - Accent2 2 2 5 4 6" xfId="4152"/>
    <cellStyle name="40% - Accent2 2 2 5 4 7" xfId="24448"/>
    <cellStyle name="40% - Accent2 2 2 5 4 8" xfId="36334"/>
    <cellStyle name="40% - Accent2 2 2 5 5" xfId="896"/>
    <cellStyle name="40% - Accent2 2 2 5 5 2" xfId="7591"/>
    <cellStyle name="40% - Accent2 2 2 5 5 2 2" xfId="16704"/>
    <cellStyle name="40% - Accent2 2 2 5 5 2 2 2" xfId="22512"/>
    <cellStyle name="40% - Accent2 2 2 5 5 2 2 2 2" xfId="34128"/>
    <cellStyle name="40% - Accent2 2 2 5 5 2 2 2 3" xfId="49984"/>
    <cellStyle name="40% - Accent2 2 2 5 5 2 2 3" xfId="28320"/>
    <cellStyle name="40% - Accent2 2 2 5 5 2 2 4" xfId="44176"/>
    <cellStyle name="40% - Accent2 2 2 5 5 2 3" xfId="19225"/>
    <cellStyle name="40% - Accent2 2 2 5 5 2 3 2" xfId="30841"/>
    <cellStyle name="40% - Accent2 2 2 5 5 2 3 3" xfId="46697"/>
    <cellStyle name="40% - Accent2 2 2 5 5 2 4" xfId="25033"/>
    <cellStyle name="40% - Accent2 2 2 5 5 2 5" xfId="38217"/>
    <cellStyle name="40% - Accent2 2 2 5 5 3" xfId="10580"/>
    <cellStyle name="40% - Accent2 2 2 5 5 3 2" xfId="21343"/>
    <cellStyle name="40% - Accent2 2 2 5 5 3 2 2" xfId="32959"/>
    <cellStyle name="40% - Accent2 2 2 5 5 3 2 3" xfId="48815"/>
    <cellStyle name="40% - Accent2 2 2 5 5 3 3" xfId="27151"/>
    <cellStyle name="40% - Accent2 2 2 5 5 3 4" xfId="40740"/>
    <cellStyle name="40% - Accent2 2 2 5 5 4" xfId="18056"/>
    <cellStyle name="40% - Accent2 2 2 5 5 4 2" xfId="29672"/>
    <cellStyle name="40% - Accent2 2 2 5 5 4 3" xfId="45528"/>
    <cellStyle name="40% - Accent2 2 2 5 5 5" xfId="3432"/>
    <cellStyle name="40% - Accent2 2 2 5 5 6" xfId="23864"/>
    <cellStyle name="40% - Accent2 2 2 5 5 7" xfId="35685"/>
    <cellStyle name="40% - Accent2 2 2 5 6" xfId="3098"/>
    <cellStyle name="40% - Accent2 2 2 5 6 2" xfId="10328"/>
    <cellStyle name="40% - Accent2 2 2 5 6 2 2" xfId="21123"/>
    <cellStyle name="40% - Accent2 2 2 5 6 2 2 2" xfId="32739"/>
    <cellStyle name="40% - Accent2 2 2 5 6 2 2 3" xfId="48595"/>
    <cellStyle name="40% - Accent2 2 2 5 6 2 3" xfId="26931"/>
    <cellStyle name="40% - Accent2 2 2 5 6 2 4" xfId="40503"/>
    <cellStyle name="40% - Accent2 2 2 5 6 3" xfId="17836"/>
    <cellStyle name="40% - Accent2 2 2 5 6 3 2" xfId="29452"/>
    <cellStyle name="40% - Accent2 2 2 5 6 3 3" xfId="45308"/>
    <cellStyle name="40% - Accent2 2 2 5 6 4" xfId="23644"/>
    <cellStyle name="40% - Accent2 2 2 5 6 5" xfId="35414"/>
    <cellStyle name="40% - Accent2 2 2 5 7" xfId="7291"/>
    <cellStyle name="40% - Accent2 2 2 5 7 2" xfId="9961"/>
    <cellStyle name="40% - Accent2 2 2 5 7 2 2" xfId="20940"/>
    <cellStyle name="40% - Accent2 2 2 5 7 2 2 2" xfId="32556"/>
    <cellStyle name="40% - Accent2 2 2 5 7 2 2 3" xfId="48412"/>
    <cellStyle name="40% - Accent2 2 2 5 7 2 3" xfId="26748"/>
    <cellStyle name="40% - Accent2 2 2 5 7 2 4" xfId="40241"/>
    <cellStyle name="40% - Accent2 2 2 5 7 3" xfId="19005"/>
    <cellStyle name="40% - Accent2 2 2 5 7 3 2" xfId="30621"/>
    <cellStyle name="40% - Accent2 2 2 5 7 3 3" xfId="46477"/>
    <cellStyle name="40% - Accent2 2 2 5 7 4" xfId="24813"/>
    <cellStyle name="40% - Accent2 2 2 5 7 5" xfId="37963"/>
    <cellStyle name="40% - Accent2 2 2 5 8" xfId="16484"/>
    <cellStyle name="40% - Accent2 2 2 5 8 2" xfId="22292"/>
    <cellStyle name="40% - Accent2 2 2 5 8 2 2" xfId="33908"/>
    <cellStyle name="40% - Accent2 2 2 5 8 2 3" xfId="49764"/>
    <cellStyle name="40% - Accent2 2 2 5 8 3" xfId="28100"/>
    <cellStyle name="40% - Accent2 2 2 5 8 4" xfId="43956"/>
    <cellStyle name="40% - Accent2 2 2 5 9" xfId="9256"/>
    <cellStyle name="40% - Accent2 2 2 5 9 2" xfId="20282"/>
    <cellStyle name="40% - Accent2 2 2 5 9 2 2" xfId="31898"/>
    <cellStyle name="40% - Accent2 2 2 5 9 2 3" xfId="47754"/>
    <cellStyle name="40% - Accent2 2 2 5 9 3" xfId="26090"/>
    <cellStyle name="40% - Accent2 2 2 5 9 4" xfId="39558"/>
    <cellStyle name="40% - Accent2 2 2 6" xfId="1089"/>
    <cellStyle name="40% - Accent2 2 2 6 2" xfId="1848"/>
    <cellStyle name="40% - Accent2 2 2 6 2 2" xfId="8392"/>
    <cellStyle name="40% - Accent2 2 2 6 2 2 2" xfId="17434"/>
    <cellStyle name="40% - Accent2 2 2 6 2 2 2 2" xfId="23242"/>
    <cellStyle name="40% - Accent2 2 2 6 2 2 2 2 2" xfId="34858"/>
    <cellStyle name="40% - Accent2 2 2 6 2 2 2 2 3" xfId="50714"/>
    <cellStyle name="40% - Accent2 2 2 6 2 2 2 3" xfId="29050"/>
    <cellStyle name="40% - Accent2 2 2 6 2 2 2 4" xfId="44906"/>
    <cellStyle name="40% - Accent2 2 2 6 2 2 3" xfId="19955"/>
    <cellStyle name="40% - Accent2 2 2 6 2 2 3 2" xfId="31571"/>
    <cellStyle name="40% - Accent2 2 2 6 2 2 3 3" xfId="47427"/>
    <cellStyle name="40% - Accent2 2 2 6 2 2 4" xfId="25763"/>
    <cellStyle name="40% - Accent2 2 2 6 2 2 5" xfId="38982"/>
    <cellStyle name="40% - Accent2 2 2 6 2 3" xfId="11365"/>
    <cellStyle name="40% - Accent2 2 2 6 2 3 2" xfId="22073"/>
    <cellStyle name="40% - Accent2 2 2 6 2 3 2 2" xfId="33689"/>
    <cellStyle name="40% - Accent2 2 2 6 2 3 2 3" xfId="49545"/>
    <cellStyle name="40% - Accent2 2 2 6 2 3 3" xfId="27881"/>
    <cellStyle name="40% - Accent2 2 2 6 2 3 4" xfId="41497"/>
    <cellStyle name="40% - Accent2 2 2 6 2 4" xfId="18786"/>
    <cellStyle name="40% - Accent2 2 2 6 2 4 2" xfId="30402"/>
    <cellStyle name="40% - Accent2 2 2 6 2 4 3" xfId="46258"/>
    <cellStyle name="40% - Accent2 2 2 6 2 5" xfId="4375"/>
    <cellStyle name="40% - Accent2 2 2 6 2 6" xfId="24594"/>
    <cellStyle name="40% - Accent2 2 2 6 2 7" xfId="36513"/>
    <cellStyle name="40% - Accent2 2 2 6 3" xfId="7748"/>
    <cellStyle name="40% - Accent2 2 2 6 3 2" xfId="10746"/>
    <cellStyle name="40% - Accent2 2 2 6 3 2 2" xfId="21489"/>
    <cellStyle name="40% - Accent2 2 2 6 3 2 2 2" xfId="33105"/>
    <cellStyle name="40% - Accent2 2 2 6 3 2 2 3" xfId="48961"/>
    <cellStyle name="40% - Accent2 2 2 6 3 2 3" xfId="27297"/>
    <cellStyle name="40% - Accent2 2 2 6 3 2 4" xfId="40895"/>
    <cellStyle name="40% - Accent2 2 2 6 3 3" xfId="19371"/>
    <cellStyle name="40% - Accent2 2 2 6 3 3 2" xfId="30987"/>
    <cellStyle name="40% - Accent2 2 2 6 3 3 3" xfId="46843"/>
    <cellStyle name="40% - Accent2 2 2 6 3 4" xfId="25179"/>
    <cellStyle name="40% - Accent2 2 2 6 3 5" xfId="38368"/>
    <cellStyle name="40% - Accent2 2 2 6 4" xfId="16850"/>
    <cellStyle name="40% - Accent2 2 2 6 4 2" xfId="22658"/>
    <cellStyle name="40% - Accent2 2 2 6 4 2 2" xfId="34274"/>
    <cellStyle name="40% - Accent2 2 2 6 4 2 3" xfId="50130"/>
    <cellStyle name="40% - Accent2 2 2 6 4 3" xfId="28466"/>
    <cellStyle name="40% - Accent2 2 2 6 4 4" xfId="44322"/>
    <cellStyle name="40% - Accent2 2 2 6 5" xfId="9513"/>
    <cellStyle name="40% - Accent2 2 2 6 5 2" xfId="20539"/>
    <cellStyle name="40% - Accent2 2 2 6 5 2 2" xfId="32155"/>
    <cellStyle name="40% - Accent2 2 2 6 5 2 3" xfId="48011"/>
    <cellStyle name="40% - Accent2 2 2 6 5 3" xfId="26347"/>
    <cellStyle name="40% - Accent2 2 2 6 5 4" xfId="39815"/>
    <cellStyle name="40% - Accent2 2 2 6 6" xfId="18202"/>
    <cellStyle name="40% - Accent2 2 2 6 6 2" xfId="29818"/>
    <cellStyle name="40% - Accent2 2 2 6 6 3" xfId="45674"/>
    <cellStyle name="40% - Accent2 2 2 6 7" xfId="3616"/>
    <cellStyle name="40% - Accent2 2 2 6 8" xfId="24010"/>
    <cellStyle name="40% - Accent2 2 2 6 9" xfId="35848"/>
    <cellStyle name="40% - Accent2 2 2 7" xfId="1332"/>
    <cellStyle name="40% - Accent2 2 2 7 2" xfId="7930"/>
    <cellStyle name="40% - Accent2 2 2 7 2 2" xfId="10943"/>
    <cellStyle name="40% - Accent2 2 2 7 2 2 2" xfId="21671"/>
    <cellStyle name="40% - Accent2 2 2 7 2 2 2 2" xfId="33287"/>
    <cellStyle name="40% - Accent2 2 2 7 2 2 2 3" xfId="49143"/>
    <cellStyle name="40% - Accent2 2 2 7 2 2 3" xfId="27479"/>
    <cellStyle name="40% - Accent2 2 2 7 2 2 4" xfId="41085"/>
    <cellStyle name="40% - Accent2 2 2 7 2 3" xfId="19553"/>
    <cellStyle name="40% - Accent2 2 2 7 2 3 2" xfId="31169"/>
    <cellStyle name="40% - Accent2 2 2 7 2 3 3" xfId="47025"/>
    <cellStyle name="40% - Accent2 2 2 7 2 4" xfId="25361"/>
    <cellStyle name="40% - Accent2 2 2 7 2 5" xfId="38550"/>
    <cellStyle name="40% - Accent2 2 2 7 3" xfId="17032"/>
    <cellStyle name="40% - Accent2 2 2 7 3 2" xfId="22840"/>
    <cellStyle name="40% - Accent2 2 2 7 3 2 2" xfId="34456"/>
    <cellStyle name="40% - Accent2 2 2 7 3 2 3" xfId="50312"/>
    <cellStyle name="40% - Accent2 2 2 7 3 3" xfId="28648"/>
    <cellStyle name="40% - Accent2 2 2 7 3 4" xfId="44504"/>
    <cellStyle name="40% - Accent2 2 2 7 4" xfId="9695"/>
    <cellStyle name="40% - Accent2 2 2 7 4 2" xfId="20721"/>
    <cellStyle name="40% - Accent2 2 2 7 4 2 2" xfId="32337"/>
    <cellStyle name="40% - Accent2 2 2 7 4 2 3" xfId="48193"/>
    <cellStyle name="40% - Accent2 2 2 7 4 3" xfId="26529"/>
    <cellStyle name="40% - Accent2 2 2 7 4 4" xfId="39997"/>
    <cellStyle name="40% - Accent2 2 2 7 5" xfId="18384"/>
    <cellStyle name="40% - Accent2 2 2 7 5 2" xfId="30000"/>
    <cellStyle name="40% - Accent2 2 2 7 5 3" xfId="45856"/>
    <cellStyle name="40% - Accent2 2 2 7 6" xfId="3859"/>
    <cellStyle name="40% - Accent2 2 2 7 7" xfId="24192"/>
    <cellStyle name="40% - Accent2 2 2 7 8" xfId="36057"/>
    <cellStyle name="40% - Accent2 2 2 8" xfId="1518"/>
    <cellStyle name="40% - Accent2 2 2 8 2" xfId="8112"/>
    <cellStyle name="40% - Accent2 2 2 8 2 2" xfId="11127"/>
    <cellStyle name="40% - Accent2 2 2 8 2 2 2" xfId="21853"/>
    <cellStyle name="40% - Accent2 2 2 8 2 2 2 2" xfId="33469"/>
    <cellStyle name="40% - Accent2 2 2 8 2 2 2 3" xfId="49325"/>
    <cellStyle name="40% - Accent2 2 2 8 2 2 3" xfId="27661"/>
    <cellStyle name="40% - Accent2 2 2 8 2 2 4" xfId="41268"/>
    <cellStyle name="40% - Accent2 2 2 8 2 3" xfId="19735"/>
    <cellStyle name="40% - Accent2 2 2 8 2 3 2" xfId="31351"/>
    <cellStyle name="40% - Accent2 2 2 8 2 3 3" xfId="47207"/>
    <cellStyle name="40% - Accent2 2 2 8 2 4" xfId="25543"/>
    <cellStyle name="40% - Accent2 2 2 8 2 5" xfId="38732"/>
    <cellStyle name="40% - Accent2 2 2 8 3" xfId="17214"/>
    <cellStyle name="40% - Accent2 2 2 8 3 2" xfId="23022"/>
    <cellStyle name="40% - Accent2 2 2 8 3 2 2" xfId="34638"/>
    <cellStyle name="40% - Accent2 2 2 8 3 2 3" xfId="50494"/>
    <cellStyle name="40% - Accent2 2 2 8 3 3" xfId="28830"/>
    <cellStyle name="40% - Accent2 2 2 8 3 4" xfId="44686"/>
    <cellStyle name="40% - Accent2 2 2 8 4" xfId="9293"/>
    <cellStyle name="40% - Accent2 2 2 8 4 2" xfId="20319"/>
    <cellStyle name="40% - Accent2 2 2 8 4 2 2" xfId="31935"/>
    <cellStyle name="40% - Accent2 2 2 8 4 2 3" xfId="47791"/>
    <cellStyle name="40% - Accent2 2 2 8 4 3" xfId="26127"/>
    <cellStyle name="40% - Accent2 2 2 8 4 4" xfId="39595"/>
    <cellStyle name="40% - Accent2 2 2 8 5" xfId="18566"/>
    <cellStyle name="40% - Accent2 2 2 8 5 2" xfId="30182"/>
    <cellStyle name="40% - Accent2 2 2 8 5 3" xfId="46038"/>
    <cellStyle name="40% - Accent2 2 2 8 6" xfId="4045"/>
    <cellStyle name="40% - Accent2 2 2 8 7" xfId="24374"/>
    <cellStyle name="40% - Accent2 2 2 8 8" xfId="36242"/>
    <cellStyle name="40% - Accent2 2 2 9" xfId="812"/>
    <cellStyle name="40% - Accent2 2 2 9 2" xfId="7507"/>
    <cellStyle name="40% - Accent2 2 2 9 2 2" xfId="16630"/>
    <cellStyle name="40% - Accent2 2 2 9 2 2 2" xfId="22438"/>
    <cellStyle name="40% - Accent2 2 2 9 2 2 2 2" xfId="34054"/>
    <cellStyle name="40% - Accent2 2 2 9 2 2 2 3" xfId="49910"/>
    <cellStyle name="40% - Accent2 2 2 9 2 2 3" xfId="28246"/>
    <cellStyle name="40% - Accent2 2 2 9 2 2 4" xfId="44102"/>
    <cellStyle name="40% - Accent2 2 2 9 2 3" xfId="19151"/>
    <cellStyle name="40% - Accent2 2 2 9 2 3 2" xfId="30767"/>
    <cellStyle name="40% - Accent2 2 2 9 2 3 3" xfId="46623"/>
    <cellStyle name="40% - Accent2 2 2 9 2 4" xfId="24959"/>
    <cellStyle name="40% - Accent2 2 2 9 2 5" xfId="38140"/>
    <cellStyle name="40% - Accent2 2 2 9 3" xfId="10506"/>
    <cellStyle name="40% - Accent2 2 2 9 3 2" xfId="21269"/>
    <cellStyle name="40% - Accent2 2 2 9 3 2 2" xfId="32885"/>
    <cellStyle name="40% - Accent2 2 2 9 3 2 3" xfId="48741"/>
    <cellStyle name="40% - Accent2 2 2 9 3 3" xfId="27077"/>
    <cellStyle name="40% - Accent2 2 2 9 3 4" xfId="40666"/>
    <cellStyle name="40% - Accent2 2 2 9 4" xfId="17982"/>
    <cellStyle name="40% - Accent2 2 2 9 4 2" xfId="29598"/>
    <cellStyle name="40% - Accent2 2 2 9 4 3" xfId="45454"/>
    <cellStyle name="40% - Accent2 2 2 9 5" xfId="3348"/>
    <cellStyle name="40% - Accent2 2 2 9 6" xfId="23790"/>
    <cellStyle name="40% - Accent2 2 2 9 7" xfId="35608"/>
    <cellStyle name="40% - Accent2 2 3" xfId="586"/>
    <cellStyle name="40% - Accent2 2 3 10" xfId="9130"/>
    <cellStyle name="40% - Accent2 2 3 10 2" xfId="20156"/>
    <cellStyle name="40% - Accent2 2 3 10 2 2" xfId="31772"/>
    <cellStyle name="40% - Accent2 2 3 10 2 3" xfId="47628"/>
    <cellStyle name="40% - Accent2 2 3 10 3" xfId="25964"/>
    <cellStyle name="40% - Accent2 2 3 10 4" xfId="39432"/>
    <cellStyle name="40% - Accent2 2 3 11" xfId="17672"/>
    <cellStyle name="40% - Accent2 2 3 11 2" xfId="29288"/>
    <cellStyle name="40% - Accent2 2 3 11 3" xfId="45144"/>
    <cellStyle name="40% - Accent2 2 3 12" xfId="2670"/>
    <cellStyle name="40% - Accent2 2 3 13" xfId="23480"/>
    <cellStyle name="40% - Accent2 2 3 14" xfId="35127"/>
    <cellStyle name="40% - Accent2 2 3 2" xfId="915"/>
    <cellStyle name="40% - Accent2 2 3 2 2" xfId="1644"/>
    <cellStyle name="40% - Accent2 2 3 2 2 2" xfId="8209"/>
    <cellStyle name="40% - Accent2 2 3 2 2 2 2" xfId="17307"/>
    <cellStyle name="40% - Accent2 2 3 2 2 2 2 2" xfId="23115"/>
    <cellStyle name="40% - Accent2 2 3 2 2 2 2 2 2" xfId="34731"/>
    <cellStyle name="40% - Accent2 2 3 2 2 2 2 2 3" xfId="50587"/>
    <cellStyle name="40% - Accent2 2 3 2 2 2 2 3" xfId="28923"/>
    <cellStyle name="40% - Accent2 2 3 2 2 2 2 4" xfId="44779"/>
    <cellStyle name="40% - Accent2 2 3 2 2 2 3" xfId="19828"/>
    <cellStyle name="40% - Accent2 2 3 2 2 2 3 2" xfId="31444"/>
    <cellStyle name="40% - Accent2 2 3 2 2 2 3 3" xfId="47300"/>
    <cellStyle name="40% - Accent2 2 3 2 2 2 4" xfId="25636"/>
    <cellStyle name="40% - Accent2 2 3 2 2 2 5" xfId="38828"/>
    <cellStyle name="40% - Accent2 2 3 2 2 3" xfId="11231"/>
    <cellStyle name="40% - Accent2 2 3 2 2 3 2" xfId="21946"/>
    <cellStyle name="40% - Accent2 2 3 2 2 3 2 2" xfId="33562"/>
    <cellStyle name="40% - Accent2 2 3 2 2 3 2 3" xfId="49418"/>
    <cellStyle name="40% - Accent2 2 3 2 2 3 3" xfId="27754"/>
    <cellStyle name="40% - Accent2 2 3 2 2 3 4" xfId="41367"/>
    <cellStyle name="40% - Accent2 2 3 2 2 4" xfId="18659"/>
    <cellStyle name="40% - Accent2 2 3 2 2 4 2" xfId="30275"/>
    <cellStyle name="40% - Accent2 2 3 2 2 4 3" xfId="46131"/>
    <cellStyle name="40% - Accent2 2 3 2 2 5" xfId="4171"/>
    <cellStyle name="40% - Accent2 2 3 2 2 6" xfId="24467"/>
    <cellStyle name="40% - Accent2 2 3 2 2 7" xfId="36353"/>
    <cellStyle name="40% - Accent2 2 3 2 3" xfId="7610"/>
    <cellStyle name="40% - Accent2 2 3 2 3 2" xfId="10599"/>
    <cellStyle name="40% - Accent2 2 3 2 3 2 2" xfId="21362"/>
    <cellStyle name="40% - Accent2 2 3 2 3 2 2 2" xfId="32978"/>
    <cellStyle name="40% - Accent2 2 3 2 3 2 2 3" xfId="48834"/>
    <cellStyle name="40% - Accent2 2 3 2 3 2 3" xfId="27170"/>
    <cellStyle name="40% - Accent2 2 3 2 3 2 4" xfId="40759"/>
    <cellStyle name="40% - Accent2 2 3 2 3 3" xfId="19244"/>
    <cellStyle name="40% - Accent2 2 3 2 3 3 2" xfId="30860"/>
    <cellStyle name="40% - Accent2 2 3 2 3 3 3" xfId="46716"/>
    <cellStyle name="40% - Accent2 2 3 2 3 4" xfId="25052"/>
    <cellStyle name="40% - Accent2 2 3 2 3 5" xfId="38236"/>
    <cellStyle name="40% - Accent2 2 3 2 4" xfId="16723"/>
    <cellStyle name="40% - Accent2 2 3 2 4 2" xfId="22531"/>
    <cellStyle name="40% - Accent2 2 3 2 4 2 2" xfId="34147"/>
    <cellStyle name="40% - Accent2 2 3 2 4 2 3" xfId="50003"/>
    <cellStyle name="40% - Accent2 2 3 2 4 3" xfId="28339"/>
    <cellStyle name="40% - Accent2 2 3 2 4 4" xfId="44195"/>
    <cellStyle name="40% - Accent2 2 3 2 5" xfId="9386"/>
    <cellStyle name="40% - Accent2 2 3 2 5 2" xfId="20412"/>
    <cellStyle name="40% - Accent2 2 3 2 5 2 2" xfId="32028"/>
    <cellStyle name="40% - Accent2 2 3 2 5 2 3" xfId="47884"/>
    <cellStyle name="40% - Accent2 2 3 2 5 3" xfId="26220"/>
    <cellStyle name="40% - Accent2 2 3 2 5 4" xfId="39688"/>
    <cellStyle name="40% - Accent2 2 3 2 6" xfId="18075"/>
    <cellStyle name="40% - Accent2 2 3 2 6 2" xfId="29691"/>
    <cellStyle name="40% - Accent2 2 3 2 6 3" xfId="45547"/>
    <cellStyle name="40% - Accent2 2 3 2 7" xfId="3451"/>
    <cellStyle name="40% - Accent2 2 3 2 8" xfId="23883"/>
    <cellStyle name="40% - Accent2 2 3 2 9" xfId="35704"/>
    <cellStyle name="40% - Accent2 2 3 3" xfId="1137"/>
    <cellStyle name="40% - Accent2 2 3 3 2" xfId="1867"/>
    <cellStyle name="40% - Accent2 2 3 3 2 2" xfId="8411"/>
    <cellStyle name="40% - Accent2 2 3 3 2 2 2" xfId="17453"/>
    <cellStyle name="40% - Accent2 2 3 3 2 2 2 2" xfId="23261"/>
    <cellStyle name="40% - Accent2 2 3 3 2 2 2 2 2" xfId="34877"/>
    <cellStyle name="40% - Accent2 2 3 3 2 2 2 2 3" xfId="50733"/>
    <cellStyle name="40% - Accent2 2 3 3 2 2 2 3" xfId="29069"/>
    <cellStyle name="40% - Accent2 2 3 3 2 2 2 4" xfId="44925"/>
    <cellStyle name="40% - Accent2 2 3 3 2 2 3" xfId="19974"/>
    <cellStyle name="40% - Accent2 2 3 3 2 2 3 2" xfId="31590"/>
    <cellStyle name="40% - Accent2 2 3 3 2 2 3 3" xfId="47446"/>
    <cellStyle name="40% - Accent2 2 3 3 2 2 4" xfId="25782"/>
    <cellStyle name="40% - Accent2 2 3 3 2 2 5" xfId="39001"/>
    <cellStyle name="40% - Accent2 2 3 3 2 3" xfId="11384"/>
    <cellStyle name="40% - Accent2 2 3 3 2 3 2" xfId="22092"/>
    <cellStyle name="40% - Accent2 2 3 3 2 3 2 2" xfId="33708"/>
    <cellStyle name="40% - Accent2 2 3 3 2 3 2 3" xfId="49564"/>
    <cellStyle name="40% - Accent2 2 3 3 2 3 3" xfId="27900"/>
    <cellStyle name="40% - Accent2 2 3 3 2 3 4" xfId="41516"/>
    <cellStyle name="40% - Accent2 2 3 3 2 4" xfId="18805"/>
    <cellStyle name="40% - Accent2 2 3 3 2 4 2" xfId="30421"/>
    <cellStyle name="40% - Accent2 2 3 3 2 4 3" xfId="46277"/>
    <cellStyle name="40% - Accent2 2 3 3 2 5" xfId="4394"/>
    <cellStyle name="40% - Accent2 2 3 3 2 6" xfId="24613"/>
    <cellStyle name="40% - Accent2 2 3 3 2 7" xfId="36532"/>
    <cellStyle name="40% - Accent2 2 3 3 3" xfId="7767"/>
    <cellStyle name="40% - Accent2 2 3 3 3 2" xfId="10772"/>
    <cellStyle name="40% - Accent2 2 3 3 3 2 2" xfId="21508"/>
    <cellStyle name="40% - Accent2 2 3 3 3 2 2 2" xfId="33124"/>
    <cellStyle name="40% - Accent2 2 3 3 3 2 2 3" xfId="48980"/>
    <cellStyle name="40% - Accent2 2 3 3 3 2 3" xfId="27316"/>
    <cellStyle name="40% - Accent2 2 3 3 3 2 4" xfId="40916"/>
    <cellStyle name="40% - Accent2 2 3 3 3 3" xfId="19390"/>
    <cellStyle name="40% - Accent2 2 3 3 3 3 2" xfId="31006"/>
    <cellStyle name="40% - Accent2 2 3 3 3 3 3" xfId="46862"/>
    <cellStyle name="40% - Accent2 2 3 3 3 4" xfId="25198"/>
    <cellStyle name="40% - Accent2 2 3 3 3 5" xfId="38387"/>
    <cellStyle name="40% - Accent2 2 3 3 4" xfId="16869"/>
    <cellStyle name="40% - Accent2 2 3 3 4 2" xfId="22677"/>
    <cellStyle name="40% - Accent2 2 3 3 4 2 2" xfId="34293"/>
    <cellStyle name="40% - Accent2 2 3 3 4 2 3" xfId="50149"/>
    <cellStyle name="40% - Accent2 2 3 3 4 3" xfId="28485"/>
    <cellStyle name="40% - Accent2 2 3 3 4 4" xfId="44341"/>
    <cellStyle name="40% - Accent2 2 3 3 5" xfId="9532"/>
    <cellStyle name="40% - Accent2 2 3 3 5 2" xfId="20558"/>
    <cellStyle name="40% - Accent2 2 3 3 5 2 2" xfId="32174"/>
    <cellStyle name="40% - Accent2 2 3 3 5 2 3" xfId="48030"/>
    <cellStyle name="40% - Accent2 2 3 3 5 3" xfId="26366"/>
    <cellStyle name="40% - Accent2 2 3 3 5 4" xfId="39834"/>
    <cellStyle name="40% - Accent2 2 3 3 6" xfId="18221"/>
    <cellStyle name="40% - Accent2 2 3 3 6 2" xfId="29837"/>
    <cellStyle name="40% - Accent2 2 3 3 6 3" xfId="45693"/>
    <cellStyle name="40% - Accent2 2 3 3 7" xfId="3664"/>
    <cellStyle name="40% - Accent2 2 3 3 8" xfId="24029"/>
    <cellStyle name="40% - Accent2 2 3 3 9" xfId="35882"/>
    <cellStyle name="40% - Accent2 2 3 4" xfId="1351"/>
    <cellStyle name="40% - Accent2 2 3 4 2" xfId="7949"/>
    <cellStyle name="40% - Accent2 2 3 4 2 2" xfId="10962"/>
    <cellStyle name="40% - Accent2 2 3 4 2 2 2" xfId="21690"/>
    <cellStyle name="40% - Accent2 2 3 4 2 2 2 2" xfId="33306"/>
    <cellStyle name="40% - Accent2 2 3 4 2 2 2 3" xfId="49162"/>
    <cellStyle name="40% - Accent2 2 3 4 2 2 3" xfId="27498"/>
    <cellStyle name="40% - Accent2 2 3 4 2 2 4" xfId="41104"/>
    <cellStyle name="40% - Accent2 2 3 4 2 3" xfId="19572"/>
    <cellStyle name="40% - Accent2 2 3 4 2 3 2" xfId="31188"/>
    <cellStyle name="40% - Accent2 2 3 4 2 3 3" xfId="47044"/>
    <cellStyle name="40% - Accent2 2 3 4 2 4" xfId="25380"/>
    <cellStyle name="40% - Accent2 2 3 4 2 5" xfId="38569"/>
    <cellStyle name="40% - Accent2 2 3 4 3" xfId="17051"/>
    <cellStyle name="40% - Accent2 2 3 4 3 2" xfId="22859"/>
    <cellStyle name="40% - Accent2 2 3 4 3 2 2" xfId="34475"/>
    <cellStyle name="40% - Accent2 2 3 4 3 2 3" xfId="50331"/>
    <cellStyle name="40% - Accent2 2 3 4 3 3" xfId="28667"/>
    <cellStyle name="40% - Accent2 2 3 4 3 4" xfId="44523"/>
    <cellStyle name="40% - Accent2 2 3 4 4" xfId="9714"/>
    <cellStyle name="40% - Accent2 2 3 4 4 2" xfId="20740"/>
    <cellStyle name="40% - Accent2 2 3 4 4 2 2" xfId="32356"/>
    <cellStyle name="40% - Accent2 2 3 4 4 2 3" xfId="48212"/>
    <cellStyle name="40% - Accent2 2 3 4 4 3" xfId="26548"/>
    <cellStyle name="40% - Accent2 2 3 4 4 4" xfId="40016"/>
    <cellStyle name="40% - Accent2 2 3 4 5" xfId="18403"/>
    <cellStyle name="40% - Accent2 2 3 4 5 2" xfId="30019"/>
    <cellStyle name="40% - Accent2 2 3 4 5 3" xfId="45875"/>
    <cellStyle name="40% - Accent2 2 3 4 6" xfId="3878"/>
    <cellStyle name="40% - Accent2 2 3 4 7" xfId="24211"/>
    <cellStyle name="40% - Accent2 2 3 4 8" xfId="36076"/>
    <cellStyle name="40% - Accent2 2 3 5" xfId="1566"/>
    <cellStyle name="40% - Accent2 2 3 5 2" xfId="8131"/>
    <cellStyle name="40% - Accent2 2 3 5 2 2" xfId="11157"/>
    <cellStyle name="40% - Accent2 2 3 5 2 2 2" xfId="21872"/>
    <cellStyle name="40% - Accent2 2 3 5 2 2 2 2" xfId="33488"/>
    <cellStyle name="40% - Accent2 2 3 5 2 2 2 3" xfId="49344"/>
    <cellStyle name="40% - Accent2 2 3 5 2 2 3" xfId="27680"/>
    <cellStyle name="40% - Accent2 2 3 5 2 2 4" xfId="41293"/>
    <cellStyle name="40% - Accent2 2 3 5 2 3" xfId="19754"/>
    <cellStyle name="40% - Accent2 2 3 5 2 3 2" xfId="31370"/>
    <cellStyle name="40% - Accent2 2 3 5 2 3 3" xfId="47226"/>
    <cellStyle name="40% - Accent2 2 3 5 2 4" xfId="25562"/>
    <cellStyle name="40% - Accent2 2 3 5 2 5" xfId="38751"/>
    <cellStyle name="40% - Accent2 2 3 5 3" xfId="17233"/>
    <cellStyle name="40% - Accent2 2 3 5 3 2" xfId="23041"/>
    <cellStyle name="40% - Accent2 2 3 5 3 2 2" xfId="34657"/>
    <cellStyle name="40% - Accent2 2 3 5 3 2 3" xfId="50513"/>
    <cellStyle name="40% - Accent2 2 3 5 3 3" xfId="28849"/>
    <cellStyle name="40% - Accent2 2 3 5 3 4" xfId="44705"/>
    <cellStyle name="40% - Accent2 2 3 5 4" xfId="9312"/>
    <cellStyle name="40% - Accent2 2 3 5 4 2" xfId="20338"/>
    <cellStyle name="40% - Accent2 2 3 5 4 2 2" xfId="31954"/>
    <cellStyle name="40% - Accent2 2 3 5 4 2 3" xfId="47810"/>
    <cellStyle name="40% - Accent2 2 3 5 4 3" xfId="26146"/>
    <cellStyle name="40% - Accent2 2 3 5 4 4" xfId="39614"/>
    <cellStyle name="40% - Accent2 2 3 5 5" xfId="18585"/>
    <cellStyle name="40% - Accent2 2 3 5 5 2" xfId="30201"/>
    <cellStyle name="40% - Accent2 2 3 5 5 3" xfId="46057"/>
    <cellStyle name="40% - Accent2 2 3 5 6" xfId="4093"/>
    <cellStyle name="40% - Accent2 2 3 5 7" xfId="24393"/>
    <cellStyle name="40% - Accent2 2 3 5 8" xfId="36276"/>
    <cellStyle name="40% - Accent2 2 3 6" xfId="840"/>
    <cellStyle name="40% - Accent2 2 3 6 2" xfId="7535"/>
    <cellStyle name="40% - Accent2 2 3 6 2 2" xfId="16649"/>
    <cellStyle name="40% - Accent2 2 3 6 2 2 2" xfId="22457"/>
    <cellStyle name="40% - Accent2 2 3 6 2 2 2 2" xfId="34073"/>
    <cellStyle name="40% - Accent2 2 3 6 2 2 2 3" xfId="49929"/>
    <cellStyle name="40% - Accent2 2 3 6 2 2 3" xfId="28265"/>
    <cellStyle name="40% - Accent2 2 3 6 2 2 4" xfId="44121"/>
    <cellStyle name="40% - Accent2 2 3 6 2 3" xfId="19170"/>
    <cellStyle name="40% - Accent2 2 3 6 2 3 2" xfId="30786"/>
    <cellStyle name="40% - Accent2 2 3 6 2 3 3" xfId="46642"/>
    <cellStyle name="40% - Accent2 2 3 6 2 4" xfId="24978"/>
    <cellStyle name="40% - Accent2 2 3 6 2 5" xfId="38161"/>
    <cellStyle name="40% - Accent2 2 3 6 3" xfId="10525"/>
    <cellStyle name="40% - Accent2 2 3 6 3 2" xfId="21288"/>
    <cellStyle name="40% - Accent2 2 3 6 3 2 2" xfId="32904"/>
    <cellStyle name="40% - Accent2 2 3 6 3 2 3" xfId="48760"/>
    <cellStyle name="40% - Accent2 2 3 6 3 3" xfId="27096"/>
    <cellStyle name="40% - Accent2 2 3 6 3 4" xfId="40685"/>
    <cellStyle name="40% - Accent2 2 3 6 4" xfId="18001"/>
    <cellStyle name="40% - Accent2 2 3 6 4 2" xfId="29617"/>
    <cellStyle name="40% - Accent2 2 3 6 4 3" xfId="45473"/>
    <cellStyle name="40% - Accent2 2 3 6 5" xfId="3376"/>
    <cellStyle name="40% - Accent2 2 3 6 6" xfId="23809"/>
    <cellStyle name="40% - Accent2 2 3 6 7" xfId="35629"/>
    <cellStyle name="40% - Accent2 2 3 7" xfId="3136"/>
    <cellStyle name="40% - Accent2 2 3 7 2" xfId="10365"/>
    <cellStyle name="40% - Accent2 2 3 7 2 2" xfId="21142"/>
    <cellStyle name="40% - Accent2 2 3 7 2 2 2" xfId="32758"/>
    <cellStyle name="40% - Accent2 2 3 7 2 2 3" xfId="48614"/>
    <cellStyle name="40% - Accent2 2 3 7 2 3" xfId="26950"/>
    <cellStyle name="40% - Accent2 2 3 7 2 4" xfId="40532"/>
    <cellStyle name="40% - Accent2 2 3 7 3" xfId="17855"/>
    <cellStyle name="40% - Accent2 2 3 7 3 2" xfId="29471"/>
    <cellStyle name="40% - Accent2 2 3 7 3 3" xfId="45327"/>
    <cellStyle name="40% - Accent2 2 3 7 4" xfId="23663"/>
    <cellStyle name="40% - Accent2 2 3 7 5" xfId="35443"/>
    <cellStyle name="40% - Accent2 2 3 8" xfId="7310"/>
    <cellStyle name="40% - Accent2 2 3 8 2" xfId="9980"/>
    <cellStyle name="40% - Accent2 2 3 8 2 2" xfId="20959"/>
    <cellStyle name="40% - Accent2 2 3 8 2 2 2" xfId="32575"/>
    <cellStyle name="40% - Accent2 2 3 8 2 2 3" xfId="48431"/>
    <cellStyle name="40% - Accent2 2 3 8 2 3" xfId="26767"/>
    <cellStyle name="40% - Accent2 2 3 8 2 4" xfId="40260"/>
    <cellStyle name="40% - Accent2 2 3 8 3" xfId="19024"/>
    <cellStyle name="40% - Accent2 2 3 8 3 2" xfId="30640"/>
    <cellStyle name="40% - Accent2 2 3 8 3 3" xfId="46496"/>
    <cellStyle name="40% - Accent2 2 3 8 4" xfId="24832"/>
    <cellStyle name="40% - Accent2 2 3 8 5" xfId="37982"/>
    <cellStyle name="40% - Accent2 2 3 9" xfId="16503"/>
    <cellStyle name="40% - Accent2 2 3 9 2" xfId="22311"/>
    <cellStyle name="40% - Accent2 2 3 9 2 2" xfId="33927"/>
    <cellStyle name="40% - Accent2 2 3 9 2 3" xfId="49783"/>
    <cellStyle name="40% - Accent2 2 3 9 3" xfId="28119"/>
    <cellStyle name="40% - Accent2 2 3 9 4" xfId="43975"/>
    <cellStyle name="40% - Accent2 2 4" xfId="626"/>
    <cellStyle name="40% - Accent2 2 4 10" xfId="17708"/>
    <cellStyle name="40% - Accent2 2 4 10 2" xfId="29324"/>
    <cellStyle name="40% - Accent2 2 4 10 3" xfId="45180"/>
    <cellStyle name="40% - Accent2 2 4 11" xfId="2710"/>
    <cellStyle name="40% - Accent2 2 4 12" xfId="23516"/>
    <cellStyle name="40% - Accent2 2 4 13" xfId="35167"/>
    <cellStyle name="40% - Accent2 2 4 2" xfId="1177"/>
    <cellStyle name="40% - Accent2 2 4 2 2" xfId="1903"/>
    <cellStyle name="40% - Accent2 2 4 2 2 2" xfId="8447"/>
    <cellStyle name="40% - Accent2 2 4 2 2 2 2" xfId="17489"/>
    <cellStyle name="40% - Accent2 2 4 2 2 2 2 2" xfId="23297"/>
    <cellStyle name="40% - Accent2 2 4 2 2 2 2 2 2" xfId="34913"/>
    <cellStyle name="40% - Accent2 2 4 2 2 2 2 2 3" xfId="50769"/>
    <cellStyle name="40% - Accent2 2 4 2 2 2 2 3" xfId="29105"/>
    <cellStyle name="40% - Accent2 2 4 2 2 2 2 4" xfId="44961"/>
    <cellStyle name="40% - Accent2 2 4 2 2 2 3" xfId="20010"/>
    <cellStyle name="40% - Accent2 2 4 2 2 2 3 2" xfId="31626"/>
    <cellStyle name="40% - Accent2 2 4 2 2 2 3 3" xfId="47482"/>
    <cellStyle name="40% - Accent2 2 4 2 2 2 4" xfId="25818"/>
    <cellStyle name="40% - Accent2 2 4 2 2 2 5" xfId="39037"/>
    <cellStyle name="40% - Accent2 2 4 2 2 3" xfId="11420"/>
    <cellStyle name="40% - Accent2 2 4 2 2 3 2" xfId="22128"/>
    <cellStyle name="40% - Accent2 2 4 2 2 3 2 2" xfId="33744"/>
    <cellStyle name="40% - Accent2 2 4 2 2 3 2 3" xfId="49600"/>
    <cellStyle name="40% - Accent2 2 4 2 2 3 3" xfId="27936"/>
    <cellStyle name="40% - Accent2 2 4 2 2 3 4" xfId="41552"/>
    <cellStyle name="40% - Accent2 2 4 2 2 4" xfId="18841"/>
    <cellStyle name="40% - Accent2 2 4 2 2 4 2" xfId="30457"/>
    <cellStyle name="40% - Accent2 2 4 2 2 4 3" xfId="46313"/>
    <cellStyle name="40% - Accent2 2 4 2 2 5" xfId="4430"/>
    <cellStyle name="40% - Accent2 2 4 2 2 6" xfId="24649"/>
    <cellStyle name="40% - Accent2 2 4 2 2 7" xfId="36568"/>
    <cellStyle name="40% - Accent2 2 4 2 3" xfId="7803"/>
    <cellStyle name="40% - Accent2 2 4 2 3 2" xfId="10808"/>
    <cellStyle name="40% - Accent2 2 4 2 3 2 2" xfId="21544"/>
    <cellStyle name="40% - Accent2 2 4 2 3 2 2 2" xfId="33160"/>
    <cellStyle name="40% - Accent2 2 4 2 3 2 2 3" xfId="49016"/>
    <cellStyle name="40% - Accent2 2 4 2 3 2 3" xfId="27352"/>
    <cellStyle name="40% - Accent2 2 4 2 3 2 4" xfId="40952"/>
    <cellStyle name="40% - Accent2 2 4 2 3 3" xfId="19426"/>
    <cellStyle name="40% - Accent2 2 4 2 3 3 2" xfId="31042"/>
    <cellStyle name="40% - Accent2 2 4 2 3 3 3" xfId="46898"/>
    <cellStyle name="40% - Accent2 2 4 2 3 4" xfId="25234"/>
    <cellStyle name="40% - Accent2 2 4 2 3 5" xfId="38423"/>
    <cellStyle name="40% - Accent2 2 4 2 4" xfId="16905"/>
    <cellStyle name="40% - Accent2 2 4 2 4 2" xfId="22713"/>
    <cellStyle name="40% - Accent2 2 4 2 4 2 2" xfId="34329"/>
    <cellStyle name="40% - Accent2 2 4 2 4 2 3" xfId="50185"/>
    <cellStyle name="40% - Accent2 2 4 2 4 3" xfId="28521"/>
    <cellStyle name="40% - Accent2 2 4 2 4 4" xfId="44377"/>
    <cellStyle name="40% - Accent2 2 4 2 5" xfId="9568"/>
    <cellStyle name="40% - Accent2 2 4 2 5 2" xfId="20594"/>
    <cellStyle name="40% - Accent2 2 4 2 5 2 2" xfId="32210"/>
    <cellStyle name="40% - Accent2 2 4 2 5 2 3" xfId="48066"/>
    <cellStyle name="40% - Accent2 2 4 2 5 3" xfId="26402"/>
    <cellStyle name="40% - Accent2 2 4 2 5 4" xfId="39870"/>
    <cellStyle name="40% - Accent2 2 4 2 6" xfId="18257"/>
    <cellStyle name="40% - Accent2 2 4 2 6 2" xfId="29873"/>
    <cellStyle name="40% - Accent2 2 4 2 6 3" xfId="45729"/>
    <cellStyle name="40% - Accent2 2 4 2 7" xfId="3704"/>
    <cellStyle name="40% - Accent2 2 4 2 8" xfId="24065"/>
    <cellStyle name="40% - Accent2 2 4 2 9" xfId="35922"/>
    <cellStyle name="40% - Accent2 2 4 3" xfId="1387"/>
    <cellStyle name="40% - Accent2 2 4 3 2" xfId="7985"/>
    <cellStyle name="40% - Accent2 2 4 3 2 2" xfId="10998"/>
    <cellStyle name="40% - Accent2 2 4 3 2 2 2" xfId="21726"/>
    <cellStyle name="40% - Accent2 2 4 3 2 2 2 2" xfId="33342"/>
    <cellStyle name="40% - Accent2 2 4 3 2 2 2 3" xfId="49198"/>
    <cellStyle name="40% - Accent2 2 4 3 2 2 3" xfId="27534"/>
    <cellStyle name="40% - Accent2 2 4 3 2 2 4" xfId="41140"/>
    <cellStyle name="40% - Accent2 2 4 3 2 3" xfId="19608"/>
    <cellStyle name="40% - Accent2 2 4 3 2 3 2" xfId="31224"/>
    <cellStyle name="40% - Accent2 2 4 3 2 3 3" xfId="47080"/>
    <cellStyle name="40% - Accent2 2 4 3 2 4" xfId="25416"/>
    <cellStyle name="40% - Accent2 2 4 3 2 5" xfId="38605"/>
    <cellStyle name="40% - Accent2 2 4 3 3" xfId="17087"/>
    <cellStyle name="40% - Accent2 2 4 3 3 2" xfId="22895"/>
    <cellStyle name="40% - Accent2 2 4 3 3 2 2" xfId="34511"/>
    <cellStyle name="40% - Accent2 2 4 3 3 2 3" xfId="50367"/>
    <cellStyle name="40% - Accent2 2 4 3 3 3" xfId="28703"/>
    <cellStyle name="40% - Accent2 2 4 3 3 4" xfId="44559"/>
    <cellStyle name="40% - Accent2 2 4 3 4" xfId="9750"/>
    <cellStyle name="40% - Accent2 2 4 3 4 2" xfId="20776"/>
    <cellStyle name="40% - Accent2 2 4 3 4 2 2" xfId="32392"/>
    <cellStyle name="40% - Accent2 2 4 3 4 2 3" xfId="48248"/>
    <cellStyle name="40% - Accent2 2 4 3 4 3" xfId="26584"/>
    <cellStyle name="40% - Accent2 2 4 3 4 4" xfId="40052"/>
    <cellStyle name="40% - Accent2 2 4 3 5" xfId="18439"/>
    <cellStyle name="40% - Accent2 2 4 3 5 2" xfId="30055"/>
    <cellStyle name="40% - Accent2 2 4 3 5 3" xfId="45911"/>
    <cellStyle name="40% - Accent2 2 4 3 6" xfId="3914"/>
    <cellStyle name="40% - Accent2 2 4 3 7" xfId="24247"/>
    <cellStyle name="40% - Accent2 2 4 3 8" xfId="36112"/>
    <cellStyle name="40% - Accent2 2 4 4" xfId="1682"/>
    <cellStyle name="40% - Accent2 2 4 4 2" xfId="8245"/>
    <cellStyle name="40% - Accent2 2 4 4 2 2" xfId="11267"/>
    <cellStyle name="40% - Accent2 2 4 4 2 2 2" xfId="21982"/>
    <cellStyle name="40% - Accent2 2 4 4 2 2 2 2" xfId="33598"/>
    <cellStyle name="40% - Accent2 2 4 4 2 2 2 3" xfId="49454"/>
    <cellStyle name="40% - Accent2 2 4 4 2 2 3" xfId="27790"/>
    <cellStyle name="40% - Accent2 2 4 4 2 2 4" xfId="41403"/>
    <cellStyle name="40% - Accent2 2 4 4 2 3" xfId="19864"/>
    <cellStyle name="40% - Accent2 2 4 4 2 3 2" xfId="31480"/>
    <cellStyle name="40% - Accent2 2 4 4 2 3 3" xfId="47336"/>
    <cellStyle name="40% - Accent2 2 4 4 2 4" xfId="25672"/>
    <cellStyle name="40% - Accent2 2 4 4 2 5" xfId="38864"/>
    <cellStyle name="40% - Accent2 2 4 4 3" xfId="17343"/>
    <cellStyle name="40% - Accent2 2 4 4 3 2" xfId="23151"/>
    <cellStyle name="40% - Accent2 2 4 4 3 2 2" xfId="34767"/>
    <cellStyle name="40% - Accent2 2 4 4 3 2 3" xfId="50623"/>
    <cellStyle name="40% - Accent2 2 4 4 3 3" xfId="28959"/>
    <cellStyle name="40% - Accent2 2 4 4 3 4" xfId="44815"/>
    <cellStyle name="40% - Accent2 2 4 4 4" xfId="9422"/>
    <cellStyle name="40% - Accent2 2 4 4 4 2" xfId="20448"/>
    <cellStyle name="40% - Accent2 2 4 4 4 2 2" xfId="32064"/>
    <cellStyle name="40% - Accent2 2 4 4 4 2 3" xfId="47920"/>
    <cellStyle name="40% - Accent2 2 4 4 4 3" xfId="26256"/>
    <cellStyle name="40% - Accent2 2 4 4 4 4" xfId="39724"/>
    <cellStyle name="40% - Accent2 2 4 4 5" xfId="18695"/>
    <cellStyle name="40% - Accent2 2 4 4 5 2" xfId="30311"/>
    <cellStyle name="40% - Accent2 2 4 4 5 3" xfId="46167"/>
    <cellStyle name="40% - Accent2 2 4 4 6" xfId="4209"/>
    <cellStyle name="40% - Accent2 2 4 4 7" xfId="24503"/>
    <cellStyle name="40% - Accent2 2 4 4 8" xfId="36391"/>
    <cellStyle name="40% - Accent2 2 4 5" xfId="952"/>
    <cellStyle name="40% - Accent2 2 4 5 2" xfId="7647"/>
    <cellStyle name="40% - Accent2 2 4 5 2 2" xfId="16759"/>
    <cellStyle name="40% - Accent2 2 4 5 2 2 2" xfId="22567"/>
    <cellStyle name="40% - Accent2 2 4 5 2 2 2 2" xfId="34183"/>
    <cellStyle name="40% - Accent2 2 4 5 2 2 2 3" xfId="50039"/>
    <cellStyle name="40% - Accent2 2 4 5 2 2 3" xfId="28375"/>
    <cellStyle name="40% - Accent2 2 4 5 2 2 4" xfId="44231"/>
    <cellStyle name="40% - Accent2 2 4 5 2 3" xfId="19280"/>
    <cellStyle name="40% - Accent2 2 4 5 2 3 2" xfId="30896"/>
    <cellStyle name="40% - Accent2 2 4 5 2 3 3" xfId="46752"/>
    <cellStyle name="40% - Accent2 2 4 5 2 4" xfId="25088"/>
    <cellStyle name="40% - Accent2 2 4 5 2 5" xfId="38273"/>
    <cellStyle name="40% - Accent2 2 4 5 3" xfId="10635"/>
    <cellStyle name="40% - Accent2 2 4 5 3 2" xfId="21398"/>
    <cellStyle name="40% - Accent2 2 4 5 3 2 2" xfId="33014"/>
    <cellStyle name="40% - Accent2 2 4 5 3 2 3" xfId="48870"/>
    <cellStyle name="40% - Accent2 2 4 5 3 3" xfId="27206"/>
    <cellStyle name="40% - Accent2 2 4 5 3 4" xfId="40795"/>
    <cellStyle name="40% - Accent2 2 4 5 4" xfId="18111"/>
    <cellStyle name="40% - Accent2 2 4 5 4 2" xfId="29727"/>
    <cellStyle name="40% - Accent2 2 4 5 4 3" xfId="45583"/>
    <cellStyle name="40% - Accent2 2 4 5 5" xfId="3488"/>
    <cellStyle name="40% - Accent2 2 4 5 6" xfId="23919"/>
    <cellStyle name="40% - Accent2 2 4 5 7" xfId="35741"/>
    <cellStyle name="40% - Accent2 2 4 6" xfId="3175"/>
    <cellStyle name="40% - Accent2 2 4 6 2" xfId="10404"/>
    <cellStyle name="40% - Accent2 2 4 6 2 2" xfId="21178"/>
    <cellStyle name="40% - Accent2 2 4 6 2 2 2" xfId="32794"/>
    <cellStyle name="40% - Accent2 2 4 6 2 2 3" xfId="48650"/>
    <cellStyle name="40% - Accent2 2 4 6 2 3" xfId="26986"/>
    <cellStyle name="40% - Accent2 2 4 6 2 4" xfId="40570"/>
    <cellStyle name="40% - Accent2 2 4 6 3" xfId="17891"/>
    <cellStyle name="40% - Accent2 2 4 6 3 2" xfId="29507"/>
    <cellStyle name="40% - Accent2 2 4 6 3 3" xfId="45363"/>
    <cellStyle name="40% - Accent2 2 4 6 4" xfId="23699"/>
    <cellStyle name="40% - Accent2 2 4 6 5" xfId="35481"/>
    <cellStyle name="40% - Accent2 2 4 7" xfId="7346"/>
    <cellStyle name="40% - Accent2 2 4 7 2" xfId="10016"/>
    <cellStyle name="40% - Accent2 2 4 7 2 2" xfId="20995"/>
    <cellStyle name="40% - Accent2 2 4 7 2 2 2" xfId="32611"/>
    <cellStyle name="40% - Accent2 2 4 7 2 2 3" xfId="48467"/>
    <cellStyle name="40% - Accent2 2 4 7 2 3" xfId="26803"/>
    <cellStyle name="40% - Accent2 2 4 7 2 4" xfId="40296"/>
    <cellStyle name="40% - Accent2 2 4 7 3" xfId="19060"/>
    <cellStyle name="40% - Accent2 2 4 7 3 2" xfId="30676"/>
    <cellStyle name="40% - Accent2 2 4 7 3 3" xfId="46532"/>
    <cellStyle name="40% - Accent2 2 4 7 4" xfId="24868"/>
    <cellStyle name="40% - Accent2 2 4 7 5" xfId="38018"/>
    <cellStyle name="40% - Accent2 2 4 8" xfId="16539"/>
    <cellStyle name="40% - Accent2 2 4 8 2" xfId="22347"/>
    <cellStyle name="40% - Accent2 2 4 8 2 2" xfId="33963"/>
    <cellStyle name="40% - Accent2 2 4 8 2 3" xfId="49819"/>
    <cellStyle name="40% - Accent2 2 4 8 3" xfId="28155"/>
    <cellStyle name="40% - Accent2 2 4 8 4" xfId="44011"/>
    <cellStyle name="40% - Accent2 2 4 9" xfId="9166"/>
    <cellStyle name="40% - Accent2 2 4 9 2" xfId="20192"/>
    <cellStyle name="40% - Accent2 2 4 9 2 2" xfId="31808"/>
    <cellStyle name="40% - Accent2 2 4 9 2 3" xfId="47664"/>
    <cellStyle name="40% - Accent2 2 4 9 3" xfId="26000"/>
    <cellStyle name="40% - Accent2 2 4 9 4" xfId="39468"/>
    <cellStyle name="40% - Accent2 2 5" xfId="680"/>
    <cellStyle name="40% - Accent2 2 5 10" xfId="17744"/>
    <cellStyle name="40% - Accent2 2 5 10 2" xfId="29360"/>
    <cellStyle name="40% - Accent2 2 5 10 3" xfId="45216"/>
    <cellStyle name="40% - Accent2 2 5 11" xfId="2764"/>
    <cellStyle name="40% - Accent2 2 5 12" xfId="23552"/>
    <cellStyle name="40% - Accent2 2 5 13" xfId="35211"/>
    <cellStyle name="40% - Accent2 2 5 2" xfId="1231"/>
    <cellStyle name="40% - Accent2 2 5 2 2" xfId="1939"/>
    <cellStyle name="40% - Accent2 2 5 2 2 2" xfId="8483"/>
    <cellStyle name="40% - Accent2 2 5 2 2 2 2" xfId="17525"/>
    <cellStyle name="40% - Accent2 2 5 2 2 2 2 2" xfId="23333"/>
    <cellStyle name="40% - Accent2 2 5 2 2 2 2 2 2" xfId="34949"/>
    <cellStyle name="40% - Accent2 2 5 2 2 2 2 2 3" xfId="50805"/>
    <cellStyle name="40% - Accent2 2 5 2 2 2 2 3" xfId="29141"/>
    <cellStyle name="40% - Accent2 2 5 2 2 2 2 4" xfId="44997"/>
    <cellStyle name="40% - Accent2 2 5 2 2 2 3" xfId="20046"/>
    <cellStyle name="40% - Accent2 2 5 2 2 2 3 2" xfId="31662"/>
    <cellStyle name="40% - Accent2 2 5 2 2 2 3 3" xfId="47518"/>
    <cellStyle name="40% - Accent2 2 5 2 2 2 4" xfId="25854"/>
    <cellStyle name="40% - Accent2 2 5 2 2 2 5" xfId="39073"/>
    <cellStyle name="40% - Accent2 2 5 2 2 3" xfId="11456"/>
    <cellStyle name="40% - Accent2 2 5 2 2 3 2" xfId="22164"/>
    <cellStyle name="40% - Accent2 2 5 2 2 3 2 2" xfId="33780"/>
    <cellStyle name="40% - Accent2 2 5 2 2 3 2 3" xfId="49636"/>
    <cellStyle name="40% - Accent2 2 5 2 2 3 3" xfId="27972"/>
    <cellStyle name="40% - Accent2 2 5 2 2 3 4" xfId="41588"/>
    <cellStyle name="40% - Accent2 2 5 2 2 4" xfId="18877"/>
    <cellStyle name="40% - Accent2 2 5 2 2 4 2" xfId="30493"/>
    <cellStyle name="40% - Accent2 2 5 2 2 4 3" xfId="46349"/>
    <cellStyle name="40% - Accent2 2 5 2 2 5" xfId="4466"/>
    <cellStyle name="40% - Accent2 2 5 2 2 6" xfId="24685"/>
    <cellStyle name="40% - Accent2 2 5 2 2 7" xfId="36604"/>
    <cellStyle name="40% - Accent2 2 5 2 3" xfId="7839"/>
    <cellStyle name="40% - Accent2 2 5 2 3 2" xfId="10850"/>
    <cellStyle name="40% - Accent2 2 5 2 3 2 2" xfId="21580"/>
    <cellStyle name="40% - Accent2 2 5 2 3 2 2 2" xfId="33196"/>
    <cellStyle name="40% - Accent2 2 5 2 3 2 2 3" xfId="49052"/>
    <cellStyle name="40% - Accent2 2 5 2 3 2 3" xfId="27388"/>
    <cellStyle name="40% - Accent2 2 5 2 3 2 4" xfId="40993"/>
    <cellStyle name="40% - Accent2 2 5 2 3 3" xfId="19462"/>
    <cellStyle name="40% - Accent2 2 5 2 3 3 2" xfId="31078"/>
    <cellStyle name="40% - Accent2 2 5 2 3 3 3" xfId="46934"/>
    <cellStyle name="40% - Accent2 2 5 2 3 4" xfId="25270"/>
    <cellStyle name="40% - Accent2 2 5 2 3 5" xfId="38459"/>
    <cellStyle name="40% - Accent2 2 5 2 4" xfId="16941"/>
    <cellStyle name="40% - Accent2 2 5 2 4 2" xfId="22749"/>
    <cellStyle name="40% - Accent2 2 5 2 4 2 2" xfId="34365"/>
    <cellStyle name="40% - Accent2 2 5 2 4 2 3" xfId="50221"/>
    <cellStyle name="40% - Accent2 2 5 2 4 3" xfId="28557"/>
    <cellStyle name="40% - Accent2 2 5 2 4 4" xfId="44413"/>
    <cellStyle name="40% - Accent2 2 5 2 5" xfId="9604"/>
    <cellStyle name="40% - Accent2 2 5 2 5 2" xfId="20630"/>
    <cellStyle name="40% - Accent2 2 5 2 5 2 2" xfId="32246"/>
    <cellStyle name="40% - Accent2 2 5 2 5 2 3" xfId="48102"/>
    <cellStyle name="40% - Accent2 2 5 2 5 3" xfId="26438"/>
    <cellStyle name="40% - Accent2 2 5 2 5 4" xfId="39906"/>
    <cellStyle name="40% - Accent2 2 5 2 6" xfId="18293"/>
    <cellStyle name="40% - Accent2 2 5 2 6 2" xfId="29909"/>
    <cellStyle name="40% - Accent2 2 5 2 6 3" xfId="45765"/>
    <cellStyle name="40% - Accent2 2 5 2 7" xfId="3758"/>
    <cellStyle name="40% - Accent2 2 5 2 8" xfId="24101"/>
    <cellStyle name="40% - Accent2 2 5 2 9" xfId="35966"/>
    <cellStyle name="40% - Accent2 2 5 3" xfId="1423"/>
    <cellStyle name="40% - Accent2 2 5 3 2" xfId="8021"/>
    <cellStyle name="40% - Accent2 2 5 3 2 2" xfId="11034"/>
    <cellStyle name="40% - Accent2 2 5 3 2 2 2" xfId="21762"/>
    <cellStyle name="40% - Accent2 2 5 3 2 2 2 2" xfId="33378"/>
    <cellStyle name="40% - Accent2 2 5 3 2 2 2 3" xfId="49234"/>
    <cellStyle name="40% - Accent2 2 5 3 2 2 3" xfId="27570"/>
    <cellStyle name="40% - Accent2 2 5 3 2 2 4" xfId="41176"/>
    <cellStyle name="40% - Accent2 2 5 3 2 3" xfId="19644"/>
    <cellStyle name="40% - Accent2 2 5 3 2 3 2" xfId="31260"/>
    <cellStyle name="40% - Accent2 2 5 3 2 3 3" xfId="47116"/>
    <cellStyle name="40% - Accent2 2 5 3 2 4" xfId="25452"/>
    <cellStyle name="40% - Accent2 2 5 3 2 5" xfId="38641"/>
    <cellStyle name="40% - Accent2 2 5 3 3" xfId="17123"/>
    <cellStyle name="40% - Accent2 2 5 3 3 2" xfId="22931"/>
    <cellStyle name="40% - Accent2 2 5 3 3 2 2" xfId="34547"/>
    <cellStyle name="40% - Accent2 2 5 3 3 2 3" xfId="50403"/>
    <cellStyle name="40% - Accent2 2 5 3 3 3" xfId="28739"/>
    <cellStyle name="40% - Accent2 2 5 3 3 4" xfId="44595"/>
    <cellStyle name="40% - Accent2 2 5 3 4" xfId="9786"/>
    <cellStyle name="40% - Accent2 2 5 3 4 2" xfId="20812"/>
    <cellStyle name="40% - Accent2 2 5 3 4 2 2" xfId="32428"/>
    <cellStyle name="40% - Accent2 2 5 3 4 2 3" xfId="48284"/>
    <cellStyle name="40% - Accent2 2 5 3 4 3" xfId="26620"/>
    <cellStyle name="40% - Accent2 2 5 3 4 4" xfId="40088"/>
    <cellStyle name="40% - Accent2 2 5 3 5" xfId="18475"/>
    <cellStyle name="40% - Accent2 2 5 3 5 2" xfId="30091"/>
    <cellStyle name="40% - Accent2 2 5 3 5 3" xfId="45947"/>
    <cellStyle name="40% - Accent2 2 5 3 6" xfId="3950"/>
    <cellStyle name="40% - Accent2 2 5 3 7" xfId="24283"/>
    <cellStyle name="40% - Accent2 2 5 3 8" xfId="36148"/>
    <cellStyle name="40% - Accent2 2 5 4" xfId="1732"/>
    <cellStyle name="40% - Accent2 2 5 4 2" xfId="8281"/>
    <cellStyle name="40% - Accent2 2 5 4 2 2" xfId="11308"/>
    <cellStyle name="40% - Accent2 2 5 4 2 2 2" xfId="22018"/>
    <cellStyle name="40% - Accent2 2 5 4 2 2 2 2" xfId="33634"/>
    <cellStyle name="40% - Accent2 2 5 4 2 2 2 3" xfId="49490"/>
    <cellStyle name="40% - Accent2 2 5 4 2 2 3" xfId="27826"/>
    <cellStyle name="40% - Accent2 2 5 4 2 2 4" xfId="41441"/>
    <cellStyle name="40% - Accent2 2 5 4 2 3" xfId="19900"/>
    <cellStyle name="40% - Accent2 2 5 4 2 3 2" xfId="31516"/>
    <cellStyle name="40% - Accent2 2 5 4 2 3 3" xfId="47372"/>
    <cellStyle name="40% - Accent2 2 5 4 2 4" xfId="25708"/>
    <cellStyle name="40% - Accent2 2 5 4 2 5" xfId="38900"/>
    <cellStyle name="40% - Accent2 2 5 4 3" xfId="17379"/>
    <cellStyle name="40% - Accent2 2 5 4 3 2" xfId="23187"/>
    <cellStyle name="40% - Accent2 2 5 4 3 2 2" xfId="34803"/>
    <cellStyle name="40% - Accent2 2 5 4 3 2 3" xfId="50659"/>
    <cellStyle name="40% - Accent2 2 5 4 3 3" xfId="28995"/>
    <cellStyle name="40% - Accent2 2 5 4 3 4" xfId="44851"/>
    <cellStyle name="40% - Accent2 2 5 4 4" xfId="9458"/>
    <cellStyle name="40% - Accent2 2 5 4 4 2" xfId="20484"/>
    <cellStyle name="40% - Accent2 2 5 4 4 2 2" xfId="32100"/>
    <cellStyle name="40% - Accent2 2 5 4 4 2 3" xfId="47956"/>
    <cellStyle name="40% - Accent2 2 5 4 4 3" xfId="26292"/>
    <cellStyle name="40% - Accent2 2 5 4 4 4" xfId="39760"/>
    <cellStyle name="40% - Accent2 2 5 4 5" xfId="18731"/>
    <cellStyle name="40% - Accent2 2 5 4 5 2" xfId="30347"/>
    <cellStyle name="40% - Accent2 2 5 4 5 3" xfId="46203"/>
    <cellStyle name="40% - Accent2 2 5 4 6" xfId="4259"/>
    <cellStyle name="40% - Accent2 2 5 4 7" xfId="24539"/>
    <cellStyle name="40% - Accent2 2 5 4 8" xfId="36431"/>
    <cellStyle name="40% - Accent2 2 5 5" xfId="992"/>
    <cellStyle name="40% - Accent2 2 5 5 2" xfId="7687"/>
    <cellStyle name="40% - Accent2 2 5 5 2 2" xfId="16795"/>
    <cellStyle name="40% - Accent2 2 5 5 2 2 2" xfId="22603"/>
    <cellStyle name="40% - Accent2 2 5 5 2 2 2 2" xfId="34219"/>
    <cellStyle name="40% - Accent2 2 5 5 2 2 2 3" xfId="50075"/>
    <cellStyle name="40% - Accent2 2 5 5 2 2 3" xfId="28411"/>
    <cellStyle name="40% - Accent2 2 5 5 2 2 4" xfId="44267"/>
    <cellStyle name="40% - Accent2 2 5 5 2 3" xfId="19316"/>
    <cellStyle name="40% - Accent2 2 5 5 2 3 2" xfId="30932"/>
    <cellStyle name="40% - Accent2 2 5 5 2 3 3" xfId="46788"/>
    <cellStyle name="40% - Accent2 2 5 5 2 4" xfId="25124"/>
    <cellStyle name="40% - Accent2 2 5 5 2 5" xfId="38311"/>
    <cellStyle name="40% - Accent2 2 5 5 3" xfId="10671"/>
    <cellStyle name="40% - Accent2 2 5 5 3 2" xfId="21434"/>
    <cellStyle name="40% - Accent2 2 5 5 3 2 2" xfId="33050"/>
    <cellStyle name="40% - Accent2 2 5 5 3 2 3" xfId="48906"/>
    <cellStyle name="40% - Accent2 2 5 5 3 3" xfId="27242"/>
    <cellStyle name="40% - Accent2 2 5 5 3 4" xfId="40831"/>
    <cellStyle name="40% - Accent2 2 5 5 4" xfId="18147"/>
    <cellStyle name="40% - Accent2 2 5 5 4 2" xfId="29763"/>
    <cellStyle name="40% - Accent2 2 5 5 4 3" xfId="45619"/>
    <cellStyle name="40% - Accent2 2 5 5 5" xfId="3528"/>
    <cellStyle name="40% - Accent2 2 5 5 6" xfId="23955"/>
    <cellStyle name="40% - Accent2 2 5 5 7" xfId="35779"/>
    <cellStyle name="40% - Accent2 2 5 6" xfId="3220"/>
    <cellStyle name="40% - Accent2 2 5 6 2" xfId="10448"/>
    <cellStyle name="40% - Accent2 2 5 6 2 2" xfId="21214"/>
    <cellStyle name="40% - Accent2 2 5 6 2 2 2" xfId="32830"/>
    <cellStyle name="40% - Accent2 2 5 6 2 2 3" xfId="48686"/>
    <cellStyle name="40% - Accent2 2 5 6 2 3" xfId="27022"/>
    <cellStyle name="40% - Accent2 2 5 6 2 4" xfId="40611"/>
    <cellStyle name="40% - Accent2 2 5 6 3" xfId="17927"/>
    <cellStyle name="40% - Accent2 2 5 6 3 2" xfId="29543"/>
    <cellStyle name="40% - Accent2 2 5 6 3 3" xfId="45399"/>
    <cellStyle name="40% - Accent2 2 5 6 4" xfId="23735"/>
    <cellStyle name="40% - Accent2 2 5 6 5" xfId="35522"/>
    <cellStyle name="40% - Accent2 2 5 7" xfId="7382"/>
    <cellStyle name="40% - Accent2 2 5 7 2" xfId="10057"/>
    <cellStyle name="40% - Accent2 2 5 7 2 2" xfId="21031"/>
    <cellStyle name="40% - Accent2 2 5 7 2 2 2" xfId="32647"/>
    <cellStyle name="40% - Accent2 2 5 7 2 2 3" xfId="48503"/>
    <cellStyle name="40% - Accent2 2 5 7 2 3" xfId="26839"/>
    <cellStyle name="40% - Accent2 2 5 7 2 4" xfId="40334"/>
    <cellStyle name="40% - Accent2 2 5 7 3" xfId="19096"/>
    <cellStyle name="40% - Accent2 2 5 7 3 2" xfId="30712"/>
    <cellStyle name="40% - Accent2 2 5 7 3 3" xfId="46568"/>
    <cellStyle name="40% - Accent2 2 5 7 4" xfId="24904"/>
    <cellStyle name="40% - Accent2 2 5 7 5" xfId="38054"/>
    <cellStyle name="40% - Accent2 2 5 8" xfId="16575"/>
    <cellStyle name="40% - Accent2 2 5 8 2" xfId="22383"/>
    <cellStyle name="40% - Accent2 2 5 8 2 2" xfId="33999"/>
    <cellStyle name="40% - Accent2 2 5 8 2 3" xfId="49855"/>
    <cellStyle name="40% - Accent2 2 5 8 3" xfId="28191"/>
    <cellStyle name="40% - Accent2 2 5 8 4" xfId="44047"/>
    <cellStyle name="40% - Accent2 2 5 9" xfId="9202"/>
    <cellStyle name="40% - Accent2 2 5 9 2" xfId="20228"/>
    <cellStyle name="40% - Accent2 2 5 9 2 2" xfId="31844"/>
    <cellStyle name="40% - Accent2 2 5 9 2 3" xfId="47700"/>
    <cellStyle name="40% - Accent2 2 5 9 3" xfId="26036"/>
    <cellStyle name="40% - Accent2 2 5 9 4" xfId="39504"/>
    <cellStyle name="40% - Accent2 2 6" xfId="515"/>
    <cellStyle name="40% - Accent2 2 6 10" xfId="17635"/>
    <cellStyle name="40% - Accent2 2 6 10 2" xfId="29251"/>
    <cellStyle name="40% - Accent2 2 6 10 3" xfId="45107"/>
    <cellStyle name="40% - Accent2 2 6 11" xfId="2624"/>
    <cellStyle name="40% - Accent2 2 6 12" xfId="23443"/>
    <cellStyle name="40% - Accent2 2 6 13" xfId="35087"/>
    <cellStyle name="40% - Accent2 2 6 2" xfId="1272"/>
    <cellStyle name="40% - Accent2 2 6 2 2" xfId="1975"/>
    <cellStyle name="40% - Accent2 2 6 2 2 2" xfId="8519"/>
    <cellStyle name="40% - Accent2 2 6 2 2 2 2" xfId="17561"/>
    <cellStyle name="40% - Accent2 2 6 2 2 2 2 2" xfId="23369"/>
    <cellStyle name="40% - Accent2 2 6 2 2 2 2 2 2" xfId="34985"/>
    <cellStyle name="40% - Accent2 2 6 2 2 2 2 2 3" xfId="50841"/>
    <cellStyle name="40% - Accent2 2 6 2 2 2 2 3" xfId="29177"/>
    <cellStyle name="40% - Accent2 2 6 2 2 2 2 4" xfId="45033"/>
    <cellStyle name="40% - Accent2 2 6 2 2 2 3" xfId="20082"/>
    <cellStyle name="40% - Accent2 2 6 2 2 2 3 2" xfId="31698"/>
    <cellStyle name="40% - Accent2 2 6 2 2 2 3 3" xfId="47554"/>
    <cellStyle name="40% - Accent2 2 6 2 2 2 4" xfId="25890"/>
    <cellStyle name="40% - Accent2 2 6 2 2 2 5" xfId="39109"/>
    <cellStyle name="40% - Accent2 2 6 2 2 3" xfId="11492"/>
    <cellStyle name="40% - Accent2 2 6 2 2 3 2" xfId="22200"/>
    <cellStyle name="40% - Accent2 2 6 2 2 3 2 2" xfId="33816"/>
    <cellStyle name="40% - Accent2 2 6 2 2 3 2 3" xfId="49672"/>
    <cellStyle name="40% - Accent2 2 6 2 2 3 3" xfId="28008"/>
    <cellStyle name="40% - Accent2 2 6 2 2 3 4" xfId="41624"/>
    <cellStyle name="40% - Accent2 2 6 2 2 4" xfId="18913"/>
    <cellStyle name="40% - Accent2 2 6 2 2 4 2" xfId="30529"/>
    <cellStyle name="40% - Accent2 2 6 2 2 4 3" xfId="46385"/>
    <cellStyle name="40% - Accent2 2 6 2 2 5" xfId="4502"/>
    <cellStyle name="40% - Accent2 2 6 2 2 6" xfId="24721"/>
    <cellStyle name="40% - Accent2 2 6 2 2 7" xfId="36640"/>
    <cellStyle name="40% - Accent2 2 6 2 3" xfId="7875"/>
    <cellStyle name="40% - Accent2 2 6 2 3 2" xfId="10887"/>
    <cellStyle name="40% - Accent2 2 6 2 3 2 2" xfId="21616"/>
    <cellStyle name="40% - Accent2 2 6 2 3 2 2 2" xfId="33232"/>
    <cellStyle name="40% - Accent2 2 6 2 3 2 2 3" xfId="49088"/>
    <cellStyle name="40% - Accent2 2 6 2 3 2 3" xfId="27424"/>
    <cellStyle name="40% - Accent2 2 6 2 3 2 4" xfId="41029"/>
    <cellStyle name="40% - Accent2 2 6 2 3 3" xfId="19498"/>
    <cellStyle name="40% - Accent2 2 6 2 3 3 2" xfId="31114"/>
    <cellStyle name="40% - Accent2 2 6 2 3 3 3" xfId="46970"/>
    <cellStyle name="40% - Accent2 2 6 2 3 4" xfId="25306"/>
    <cellStyle name="40% - Accent2 2 6 2 3 5" xfId="38495"/>
    <cellStyle name="40% - Accent2 2 6 2 4" xfId="16977"/>
    <cellStyle name="40% - Accent2 2 6 2 4 2" xfId="22785"/>
    <cellStyle name="40% - Accent2 2 6 2 4 2 2" xfId="34401"/>
    <cellStyle name="40% - Accent2 2 6 2 4 2 3" xfId="50257"/>
    <cellStyle name="40% - Accent2 2 6 2 4 3" xfId="28593"/>
    <cellStyle name="40% - Accent2 2 6 2 4 4" xfId="44449"/>
    <cellStyle name="40% - Accent2 2 6 2 5" xfId="9640"/>
    <cellStyle name="40% - Accent2 2 6 2 5 2" xfId="20666"/>
    <cellStyle name="40% - Accent2 2 6 2 5 2 2" xfId="32282"/>
    <cellStyle name="40% - Accent2 2 6 2 5 2 3" xfId="48138"/>
    <cellStyle name="40% - Accent2 2 6 2 5 3" xfId="26474"/>
    <cellStyle name="40% - Accent2 2 6 2 5 4" xfId="39942"/>
    <cellStyle name="40% - Accent2 2 6 2 6" xfId="18329"/>
    <cellStyle name="40% - Accent2 2 6 2 6 2" xfId="29945"/>
    <cellStyle name="40% - Accent2 2 6 2 6 3" xfId="45801"/>
    <cellStyle name="40% - Accent2 2 6 2 7" xfId="3799"/>
    <cellStyle name="40% - Accent2 2 6 2 8" xfId="24137"/>
    <cellStyle name="40% - Accent2 2 6 2 9" xfId="36002"/>
    <cellStyle name="40% - Accent2 2 6 3" xfId="1459"/>
    <cellStyle name="40% - Accent2 2 6 3 2" xfId="8057"/>
    <cellStyle name="40% - Accent2 2 6 3 2 2" xfId="11070"/>
    <cellStyle name="40% - Accent2 2 6 3 2 2 2" xfId="21798"/>
    <cellStyle name="40% - Accent2 2 6 3 2 2 2 2" xfId="33414"/>
    <cellStyle name="40% - Accent2 2 6 3 2 2 2 3" xfId="49270"/>
    <cellStyle name="40% - Accent2 2 6 3 2 2 3" xfId="27606"/>
    <cellStyle name="40% - Accent2 2 6 3 2 2 4" xfId="41212"/>
    <cellStyle name="40% - Accent2 2 6 3 2 3" xfId="19680"/>
    <cellStyle name="40% - Accent2 2 6 3 2 3 2" xfId="31296"/>
    <cellStyle name="40% - Accent2 2 6 3 2 3 3" xfId="47152"/>
    <cellStyle name="40% - Accent2 2 6 3 2 4" xfId="25488"/>
    <cellStyle name="40% - Accent2 2 6 3 2 5" xfId="38677"/>
    <cellStyle name="40% - Accent2 2 6 3 3" xfId="17159"/>
    <cellStyle name="40% - Accent2 2 6 3 3 2" xfId="22967"/>
    <cellStyle name="40% - Accent2 2 6 3 3 2 2" xfId="34583"/>
    <cellStyle name="40% - Accent2 2 6 3 3 2 3" xfId="50439"/>
    <cellStyle name="40% - Accent2 2 6 3 3 3" xfId="28775"/>
    <cellStyle name="40% - Accent2 2 6 3 3 4" xfId="44631"/>
    <cellStyle name="40% - Accent2 2 6 3 4" xfId="9822"/>
    <cellStyle name="40% - Accent2 2 6 3 4 2" xfId="20848"/>
    <cellStyle name="40% - Accent2 2 6 3 4 2 2" xfId="32464"/>
    <cellStyle name="40% - Accent2 2 6 3 4 2 3" xfId="48320"/>
    <cellStyle name="40% - Accent2 2 6 3 4 3" xfId="26656"/>
    <cellStyle name="40% - Accent2 2 6 3 4 4" xfId="40124"/>
    <cellStyle name="40% - Accent2 2 6 3 5" xfId="18511"/>
    <cellStyle name="40% - Accent2 2 6 3 5 2" xfId="30127"/>
    <cellStyle name="40% - Accent2 2 6 3 5 3" xfId="45983"/>
    <cellStyle name="40% - Accent2 2 6 3 6" xfId="3986"/>
    <cellStyle name="40% - Accent2 2 6 3 7" xfId="24319"/>
    <cellStyle name="40% - Accent2 2 6 3 8" xfId="36184"/>
    <cellStyle name="40% - Accent2 2 6 4" xfId="1603"/>
    <cellStyle name="40% - Accent2 2 6 4 2" xfId="8168"/>
    <cellStyle name="40% - Accent2 2 6 4 2 2" xfId="11194"/>
    <cellStyle name="40% - Accent2 2 6 4 2 2 2" xfId="21909"/>
    <cellStyle name="40% - Accent2 2 6 4 2 2 2 2" xfId="33525"/>
    <cellStyle name="40% - Accent2 2 6 4 2 2 2 3" xfId="49381"/>
    <cellStyle name="40% - Accent2 2 6 4 2 2 3" xfId="27717"/>
    <cellStyle name="40% - Accent2 2 6 4 2 2 4" xfId="41330"/>
    <cellStyle name="40% - Accent2 2 6 4 2 3" xfId="19791"/>
    <cellStyle name="40% - Accent2 2 6 4 2 3 2" xfId="31407"/>
    <cellStyle name="40% - Accent2 2 6 4 2 3 3" xfId="47263"/>
    <cellStyle name="40% - Accent2 2 6 4 2 4" xfId="25599"/>
    <cellStyle name="40% - Accent2 2 6 4 2 5" xfId="38788"/>
    <cellStyle name="40% - Accent2 2 6 4 3" xfId="17270"/>
    <cellStyle name="40% - Accent2 2 6 4 3 2" xfId="23078"/>
    <cellStyle name="40% - Accent2 2 6 4 3 2 2" xfId="34694"/>
    <cellStyle name="40% - Accent2 2 6 4 3 2 3" xfId="50550"/>
    <cellStyle name="40% - Accent2 2 6 4 3 3" xfId="28886"/>
    <cellStyle name="40% - Accent2 2 6 4 3 4" xfId="44742"/>
    <cellStyle name="40% - Accent2 2 6 4 4" xfId="9349"/>
    <cellStyle name="40% - Accent2 2 6 4 4 2" xfId="20375"/>
    <cellStyle name="40% - Accent2 2 6 4 4 2 2" xfId="31991"/>
    <cellStyle name="40% - Accent2 2 6 4 4 2 3" xfId="47847"/>
    <cellStyle name="40% - Accent2 2 6 4 4 3" xfId="26183"/>
    <cellStyle name="40% - Accent2 2 6 4 4 4" xfId="39651"/>
    <cellStyle name="40% - Accent2 2 6 4 5" xfId="18622"/>
    <cellStyle name="40% - Accent2 2 6 4 5 2" xfId="30238"/>
    <cellStyle name="40% - Accent2 2 6 4 5 3" xfId="46094"/>
    <cellStyle name="40% - Accent2 2 6 4 6" xfId="4130"/>
    <cellStyle name="40% - Accent2 2 6 4 7" xfId="24430"/>
    <cellStyle name="40% - Accent2 2 6 4 8" xfId="36313"/>
    <cellStyle name="40% - Accent2 2 6 5" xfId="877"/>
    <cellStyle name="40% - Accent2 2 6 5 2" xfId="7572"/>
    <cellStyle name="40% - Accent2 2 6 5 2 2" xfId="16686"/>
    <cellStyle name="40% - Accent2 2 6 5 2 2 2" xfId="22494"/>
    <cellStyle name="40% - Accent2 2 6 5 2 2 2 2" xfId="34110"/>
    <cellStyle name="40% - Accent2 2 6 5 2 2 2 3" xfId="49966"/>
    <cellStyle name="40% - Accent2 2 6 5 2 2 3" xfId="28302"/>
    <cellStyle name="40% - Accent2 2 6 5 2 2 4" xfId="44158"/>
    <cellStyle name="40% - Accent2 2 6 5 2 3" xfId="19207"/>
    <cellStyle name="40% - Accent2 2 6 5 2 3 2" xfId="30823"/>
    <cellStyle name="40% - Accent2 2 6 5 2 3 3" xfId="46679"/>
    <cellStyle name="40% - Accent2 2 6 5 2 4" xfId="25015"/>
    <cellStyle name="40% - Accent2 2 6 5 2 5" xfId="38198"/>
    <cellStyle name="40% - Accent2 2 6 5 3" xfId="10562"/>
    <cellStyle name="40% - Accent2 2 6 5 3 2" xfId="21325"/>
    <cellStyle name="40% - Accent2 2 6 5 3 2 2" xfId="32941"/>
    <cellStyle name="40% - Accent2 2 6 5 3 2 3" xfId="48797"/>
    <cellStyle name="40% - Accent2 2 6 5 3 3" xfId="27133"/>
    <cellStyle name="40% - Accent2 2 6 5 3 4" xfId="40722"/>
    <cellStyle name="40% - Accent2 2 6 5 4" xfId="18038"/>
    <cellStyle name="40% - Accent2 2 6 5 4 2" xfId="29654"/>
    <cellStyle name="40% - Accent2 2 6 5 4 3" xfId="45510"/>
    <cellStyle name="40% - Accent2 2 6 5 5" xfId="3413"/>
    <cellStyle name="40% - Accent2 2 6 5 6" xfId="23846"/>
    <cellStyle name="40% - Accent2 2 6 5 7" xfId="35666"/>
    <cellStyle name="40% - Accent2 2 6 6" xfId="3077"/>
    <cellStyle name="40% - Accent2 2 6 6 2" xfId="10307"/>
    <cellStyle name="40% - Accent2 2 6 6 2 2" xfId="21105"/>
    <cellStyle name="40% - Accent2 2 6 6 2 2 2" xfId="32721"/>
    <cellStyle name="40% - Accent2 2 6 6 2 2 3" xfId="48577"/>
    <cellStyle name="40% - Accent2 2 6 6 2 3" xfId="26913"/>
    <cellStyle name="40% - Accent2 2 6 6 2 4" xfId="40485"/>
    <cellStyle name="40% - Accent2 2 6 6 3" xfId="17818"/>
    <cellStyle name="40% - Accent2 2 6 6 3 2" xfId="29434"/>
    <cellStyle name="40% - Accent2 2 6 6 3 3" xfId="45290"/>
    <cellStyle name="40% - Accent2 2 6 6 4" xfId="23626"/>
    <cellStyle name="40% - Accent2 2 6 6 5" xfId="35396"/>
    <cellStyle name="40% - Accent2 2 6 7" xfId="7273"/>
    <cellStyle name="40% - Accent2 2 6 7 2" xfId="9939"/>
    <cellStyle name="40% - Accent2 2 6 7 2 2" xfId="20922"/>
    <cellStyle name="40% - Accent2 2 6 7 2 2 2" xfId="32538"/>
    <cellStyle name="40% - Accent2 2 6 7 2 2 3" xfId="48394"/>
    <cellStyle name="40% - Accent2 2 6 7 2 3" xfId="26730"/>
    <cellStyle name="40% - Accent2 2 6 7 2 4" xfId="40223"/>
    <cellStyle name="40% - Accent2 2 6 7 3" xfId="18987"/>
    <cellStyle name="40% - Accent2 2 6 7 3 2" xfId="30603"/>
    <cellStyle name="40% - Accent2 2 6 7 3 3" xfId="46459"/>
    <cellStyle name="40% - Accent2 2 6 7 4" xfId="24795"/>
    <cellStyle name="40% - Accent2 2 6 7 5" xfId="37945"/>
    <cellStyle name="40% - Accent2 2 6 8" xfId="16466"/>
    <cellStyle name="40% - Accent2 2 6 8 2" xfId="22274"/>
    <cellStyle name="40% - Accent2 2 6 8 2 2" xfId="33890"/>
    <cellStyle name="40% - Accent2 2 6 8 2 3" xfId="49746"/>
    <cellStyle name="40% - Accent2 2 6 8 3" xfId="28082"/>
    <cellStyle name="40% - Accent2 2 6 8 4" xfId="43938"/>
    <cellStyle name="40% - Accent2 2 6 9" xfId="9238"/>
    <cellStyle name="40% - Accent2 2 6 9 2" xfId="20264"/>
    <cellStyle name="40% - Accent2 2 6 9 2 2" xfId="31880"/>
    <cellStyle name="40% - Accent2 2 6 9 2 3" xfId="47736"/>
    <cellStyle name="40% - Accent2 2 6 9 3" xfId="26072"/>
    <cellStyle name="40% - Accent2 2 6 9 4" xfId="39540"/>
    <cellStyle name="40% - Accent2 2 7" xfId="1066"/>
    <cellStyle name="40% - Accent2 2 7 2" xfId="1830"/>
    <cellStyle name="40% - Accent2 2 7 2 2" xfId="8374"/>
    <cellStyle name="40% - Accent2 2 7 2 2 2" xfId="17416"/>
    <cellStyle name="40% - Accent2 2 7 2 2 2 2" xfId="23224"/>
    <cellStyle name="40% - Accent2 2 7 2 2 2 2 2" xfId="34840"/>
    <cellStyle name="40% - Accent2 2 7 2 2 2 2 3" xfId="50696"/>
    <cellStyle name="40% - Accent2 2 7 2 2 2 3" xfId="29032"/>
    <cellStyle name="40% - Accent2 2 7 2 2 2 4" xfId="44888"/>
    <cellStyle name="40% - Accent2 2 7 2 2 3" xfId="19937"/>
    <cellStyle name="40% - Accent2 2 7 2 2 3 2" xfId="31553"/>
    <cellStyle name="40% - Accent2 2 7 2 2 3 3" xfId="47409"/>
    <cellStyle name="40% - Accent2 2 7 2 2 4" xfId="25745"/>
    <cellStyle name="40% - Accent2 2 7 2 2 5" xfId="38964"/>
    <cellStyle name="40% - Accent2 2 7 2 3" xfId="11347"/>
    <cellStyle name="40% - Accent2 2 7 2 3 2" xfId="22055"/>
    <cellStyle name="40% - Accent2 2 7 2 3 2 2" xfId="33671"/>
    <cellStyle name="40% - Accent2 2 7 2 3 2 3" xfId="49527"/>
    <cellStyle name="40% - Accent2 2 7 2 3 3" xfId="27863"/>
    <cellStyle name="40% - Accent2 2 7 2 3 4" xfId="41479"/>
    <cellStyle name="40% - Accent2 2 7 2 4" xfId="18768"/>
    <cellStyle name="40% - Accent2 2 7 2 4 2" xfId="30384"/>
    <cellStyle name="40% - Accent2 2 7 2 4 3" xfId="46240"/>
    <cellStyle name="40% - Accent2 2 7 2 5" xfId="4357"/>
    <cellStyle name="40% - Accent2 2 7 2 6" xfId="24576"/>
    <cellStyle name="40% - Accent2 2 7 2 7" xfId="36495"/>
    <cellStyle name="40% - Accent2 2 7 3" xfId="7730"/>
    <cellStyle name="40% - Accent2 2 7 3 2" xfId="10727"/>
    <cellStyle name="40% - Accent2 2 7 3 2 2" xfId="21471"/>
    <cellStyle name="40% - Accent2 2 7 3 2 2 2" xfId="33087"/>
    <cellStyle name="40% - Accent2 2 7 3 2 2 3" xfId="48943"/>
    <cellStyle name="40% - Accent2 2 7 3 2 3" xfId="27279"/>
    <cellStyle name="40% - Accent2 2 7 3 2 4" xfId="40877"/>
    <cellStyle name="40% - Accent2 2 7 3 3" xfId="19353"/>
    <cellStyle name="40% - Accent2 2 7 3 3 2" xfId="30969"/>
    <cellStyle name="40% - Accent2 2 7 3 3 3" xfId="46825"/>
    <cellStyle name="40% - Accent2 2 7 3 4" xfId="25161"/>
    <cellStyle name="40% - Accent2 2 7 3 5" xfId="38350"/>
    <cellStyle name="40% - Accent2 2 7 4" xfId="16832"/>
    <cellStyle name="40% - Accent2 2 7 4 2" xfId="22640"/>
    <cellStyle name="40% - Accent2 2 7 4 2 2" xfId="34256"/>
    <cellStyle name="40% - Accent2 2 7 4 2 3" xfId="50112"/>
    <cellStyle name="40% - Accent2 2 7 4 3" xfId="28448"/>
    <cellStyle name="40% - Accent2 2 7 4 4" xfId="44304"/>
    <cellStyle name="40% - Accent2 2 7 5" xfId="9495"/>
    <cellStyle name="40% - Accent2 2 7 5 2" xfId="20521"/>
    <cellStyle name="40% - Accent2 2 7 5 2 2" xfId="32137"/>
    <cellStyle name="40% - Accent2 2 7 5 2 3" xfId="47993"/>
    <cellStyle name="40% - Accent2 2 7 5 3" xfId="26329"/>
    <cellStyle name="40% - Accent2 2 7 5 4" xfId="39797"/>
    <cellStyle name="40% - Accent2 2 7 6" xfId="18184"/>
    <cellStyle name="40% - Accent2 2 7 6 2" xfId="29800"/>
    <cellStyle name="40% - Accent2 2 7 6 3" xfId="45656"/>
    <cellStyle name="40% - Accent2 2 7 7" xfId="3593"/>
    <cellStyle name="40% - Accent2 2 7 8" xfId="23992"/>
    <cellStyle name="40% - Accent2 2 7 9" xfId="35830"/>
    <cellStyle name="40% - Accent2 2 8" xfId="1314"/>
    <cellStyle name="40% - Accent2 2 8 2" xfId="7912"/>
    <cellStyle name="40% - Accent2 2 8 2 2" xfId="10925"/>
    <cellStyle name="40% - Accent2 2 8 2 2 2" xfId="21653"/>
    <cellStyle name="40% - Accent2 2 8 2 2 2 2" xfId="33269"/>
    <cellStyle name="40% - Accent2 2 8 2 2 2 3" xfId="49125"/>
    <cellStyle name="40% - Accent2 2 8 2 2 3" xfId="27461"/>
    <cellStyle name="40% - Accent2 2 8 2 2 4" xfId="41067"/>
    <cellStyle name="40% - Accent2 2 8 2 3" xfId="19535"/>
    <cellStyle name="40% - Accent2 2 8 2 3 2" xfId="31151"/>
    <cellStyle name="40% - Accent2 2 8 2 3 3" xfId="47007"/>
    <cellStyle name="40% - Accent2 2 8 2 4" xfId="25343"/>
    <cellStyle name="40% - Accent2 2 8 2 5" xfId="38532"/>
    <cellStyle name="40% - Accent2 2 8 3" xfId="17014"/>
    <cellStyle name="40% - Accent2 2 8 3 2" xfId="22822"/>
    <cellStyle name="40% - Accent2 2 8 3 2 2" xfId="34438"/>
    <cellStyle name="40% - Accent2 2 8 3 2 3" xfId="50294"/>
    <cellStyle name="40% - Accent2 2 8 3 3" xfId="28630"/>
    <cellStyle name="40% - Accent2 2 8 3 4" xfId="44486"/>
    <cellStyle name="40% - Accent2 2 8 4" xfId="9677"/>
    <cellStyle name="40% - Accent2 2 8 4 2" xfId="20703"/>
    <cellStyle name="40% - Accent2 2 8 4 2 2" xfId="32319"/>
    <cellStyle name="40% - Accent2 2 8 4 2 3" xfId="48175"/>
    <cellStyle name="40% - Accent2 2 8 4 3" xfId="26511"/>
    <cellStyle name="40% - Accent2 2 8 4 4" xfId="39979"/>
    <cellStyle name="40% - Accent2 2 8 5" xfId="18366"/>
    <cellStyle name="40% - Accent2 2 8 5 2" xfId="29982"/>
    <cellStyle name="40% - Accent2 2 8 5 3" xfId="45838"/>
    <cellStyle name="40% - Accent2 2 8 6" xfId="3841"/>
    <cellStyle name="40% - Accent2 2 8 7" xfId="24174"/>
    <cellStyle name="40% - Accent2 2 8 8" xfId="36039"/>
    <cellStyle name="40% - Accent2 2 9" xfId="1500"/>
    <cellStyle name="40% - Accent2 2 9 2" xfId="8094"/>
    <cellStyle name="40% - Accent2 2 9 2 2" xfId="11109"/>
    <cellStyle name="40% - Accent2 2 9 2 2 2" xfId="21835"/>
    <cellStyle name="40% - Accent2 2 9 2 2 2 2" xfId="33451"/>
    <cellStyle name="40% - Accent2 2 9 2 2 2 3" xfId="49307"/>
    <cellStyle name="40% - Accent2 2 9 2 2 3" xfId="27643"/>
    <cellStyle name="40% - Accent2 2 9 2 2 4" xfId="41250"/>
    <cellStyle name="40% - Accent2 2 9 2 3" xfId="19717"/>
    <cellStyle name="40% - Accent2 2 9 2 3 2" xfId="31333"/>
    <cellStyle name="40% - Accent2 2 9 2 3 3" xfId="47189"/>
    <cellStyle name="40% - Accent2 2 9 2 4" xfId="25525"/>
    <cellStyle name="40% - Accent2 2 9 2 5" xfId="38714"/>
    <cellStyle name="40% - Accent2 2 9 3" xfId="17196"/>
    <cellStyle name="40% - Accent2 2 9 3 2" xfId="23004"/>
    <cellStyle name="40% - Accent2 2 9 3 2 2" xfId="34620"/>
    <cellStyle name="40% - Accent2 2 9 3 2 3" xfId="50476"/>
    <cellStyle name="40% - Accent2 2 9 3 3" xfId="28812"/>
    <cellStyle name="40% - Accent2 2 9 3 4" xfId="44668"/>
    <cellStyle name="40% - Accent2 2 9 4" xfId="9275"/>
    <cellStyle name="40% - Accent2 2 9 4 2" xfId="20301"/>
    <cellStyle name="40% - Accent2 2 9 4 2 2" xfId="31917"/>
    <cellStyle name="40% - Accent2 2 9 4 2 3" xfId="47773"/>
    <cellStyle name="40% - Accent2 2 9 4 3" xfId="26109"/>
    <cellStyle name="40% - Accent2 2 9 4 4" xfId="39577"/>
    <cellStyle name="40% - Accent2 2 9 5" xfId="18548"/>
    <cellStyle name="40% - Accent2 2 9 5 2" xfId="30164"/>
    <cellStyle name="40% - Accent2 2 9 5 3" xfId="46020"/>
    <cellStyle name="40% - Accent2 2 9 6" xfId="4027"/>
    <cellStyle name="40% - Accent2 2 9 7" xfId="24356"/>
    <cellStyle name="40% - Accent2 2 9 8" xfId="36224"/>
    <cellStyle name="40% - Accent2 3" xfId="210"/>
    <cellStyle name="40% - Accent3 2" xfId="211"/>
    <cellStyle name="40% - Accent3 2 10" xfId="736"/>
    <cellStyle name="40% - Accent3 2 10 2" xfId="7431"/>
    <cellStyle name="40% - Accent3 2 10 2 2" xfId="16613"/>
    <cellStyle name="40% - Accent3 2 10 2 2 2" xfId="22421"/>
    <cellStyle name="40% - Accent3 2 10 2 2 2 2" xfId="34037"/>
    <cellStyle name="40% - Accent3 2 10 2 2 2 3" xfId="49893"/>
    <cellStyle name="40% - Accent3 2 10 2 2 3" xfId="28229"/>
    <cellStyle name="40% - Accent3 2 10 2 2 4" xfId="44085"/>
    <cellStyle name="40% - Accent3 2 10 2 3" xfId="19134"/>
    <cellStyle name="40% - Accent3 2 10 2 3 2" xfId="30750"/>
    <cellStyle name="40% - Accent3 2 10 2 3 3" xfId="46606"/>
    <cellStyle name="40% - Accent3 2 10 2 4" xfId="24942"/>
    <cellStyle name="40% - Accent3 2 10 2 5" xfId="38099"/>
    <cellStyle name="40% - Accent3 2 10 3" xfId="10489"/>
    <cellStyle name="40% - Accent3 2 10 3 2" xfId="21252"/>
    <cellStyle name="40% - Accent3 2 10 3 2 2" xfId="32868"/>
    <cellStyle name="40% - Accent3 2 10 3 2 3" xfId="48724"/>
    <cellStyle name="40% - Accent3 2 10 3 3" xfId="27060"/>
    <cellStyle name="40% - Accent3 2 10 3 4" xfId="40649"/>
    <cellStyle name="40% - Accent3 2 10 4" xfId="17965"/>
    <cellStyle name="40% - Accent3 2 10 4 2" xfId="29581"/>
    <cellStyle name="40% - Accent3 2 10 4 3" xfId="45437"/>
    <cellStyle name="40% - Accent3 2 10 5" xfId="3272"/>
    <cellStyle name="40% - Accent3 2 10 6" xfId="23773"/>
    <cellStyle name="40% - Accent3 2 10 7" xfId="35567"/>
    <cellStyle name="40% - Accent3 2 11" xfId="2885"/>
    <cellStyle name="40% - Accent3 2 11 2" xfId="10128"/>
    <cellStyle name="40% - Accent3 2 11 2 2" xfId="21069"/>
    <cellStyle name="40% - Accent3 2 11 2 2 2" xfId="32685"/>
    <cellStyle name="40% - Accent3 2 11 2 2 3" xfId="48541"/>
    <cellStyle name="40% - Accent3 2 11 2 3" xfId="26877"/>
    <cellStyle name="40% - Accent3 2 11 2 4" xfId="40385"/>
    <cellStyle name="40% - Accent3 2 11 3" xfId="17782"/>
    <cellStyle name="40% - Accent3 2 11 3 2" xfId="29398"/>
    <cellStyle name="40% - Accent3 2 11 3 3" xfId="45254"/>
    <cellStyle name="40% - Accent3 2 11 4" xfId="23590"/>
    <cellStyle name="40% - Accent3 2 11 5" xfId="35287"/>
    <cellStyle name="40% - Accent3 2 12" xfId="7237"/>
    <cellStyle name="40% - Accent3 2 12 2" xfId="9870"/>
    <cellStyle name="40% - Accent3 2 12 2 2" xfId="20886"/>
    <cellStyle name="40% - Accent3 2 12 2 2 2" xfId="32502"/>
    <cellStyle name="40% - Accent3 2 12 2 2 3" xfId="48358"/>
    <cellStyle name="40% - Accent3 2 12 2 3" xfId="26694"/>
    <cellStyle name="40% - Accent3 2 12 2 4" xfId="40169"/>
    <cellStyle name="40% - Accent3 2 12 3" xfId="18951"/>
    <cellStyle name="40% - Accent3 2 12 3 2" xfId="30567"/>
    <cellStyle name="40% - Accent3 2 12 3 3" xfId="46423"/>
    <cellStyle name="40% - Accent3 2 12 4" xfId="24759"/>
    <cellStyle name="40% - Accent3 2 12 5" xfId="37909"/>
    <cellStyle name="40% - Accent3 2 13" xfId="16430"/>
    <cellStyle name="40% - Accent3 2 13 2" xfId="22238"/>
    <cellStyle name="40% - Accent3 2 13 2 2" xfId="33854"/>
    <cellStyle name="40% - Accent3 2 13 2 3" xfId="49710"/>
    <cellStyle name="40% - Accent3 2 13 3" xfId="28046"/>
    <cellStyle name="40% - Accent3 2 13 4" xfId="43902"/>
    <cellStyle name="40% - Accent3 2 14" xfId="9094"/>
    <cellStyle name="40% - Accent3 2 14 2" xfId="20120"/>
    <cellStyle name="40% - Accent3 2 14 2 2" xfId="31736"/>
    <cellStyle name="40% - Accent3 2 14 2 3" xfId="47592"/>
    <cellStyle name="40% - Accent3 2 14 3" xfId="25928"/>
    <cellStyle name="40% - Accent3 2 14 4" xfId="39396"/>
    <cellStyle name="40% - Accent3 2 15" xfId="17599"/>
    <cellStyle name="40% - Accent3 2 15 2" xfId="29215"/>
    <cellStyle name="40% - Accent3 2 15 3" xfId="45071"/>
    <cellStyle name="40% - Accent3 2 16" xfId="2554"/>
    <cellStyle name="40% - Accent3 2 17" xfId="23407"/>
    <cellStyle name="40% - Accent3 2 18" xfId="35031"/>
    <cellStyle name="40% - Accent3 2 2" xfId="464"/>
    <cellStyle name="40% - Accent3 2 2 10" xfId="3044"/>
    <cellStyle name="40% - Accent3 2 2 10 2" xfId="10274"/>
    <cellStyle name="40% - Accent3 2 2 10 2 2" xfId="21087"/>
    <cellStyle name="40% - Accent3 2 2 10 2 2 2" xfId="32703"/>
    <cellStyle name="40% - Accent3 2 2 10 2 2 3" xfId="48559"/>
    <cellStyle name="40% - Accent3 2 2 10 2 3" xfId="26895"/>
    <cellStyle name="40% - Accent3 2 2 10 2 4" xfId="40459"/>
    <cellStyle name="40% - Accent3 2 2 10 3" xfId="17800"/>
    <cellStyle name="40% - Accent3 2 2 10 3 2" xfId="29416"/>
    <cellStyle name="40% - Accent3 2 2 10 3 3" xfId="45272"/>
    <cellStyle name="40% - Accent3 2 2 10 4" xfId="23608"/>
    <cellStyle name="40% - Accent3 2 2 10 5" xfId="35370"/>
    <cellStyle name="40% - Accent3 2 2 11" xfId="7255"/>
    <cellStyle name="40% - Accent3 2 2 11 2" xfId="9914"/>
    <cellStyle name="40% - Accent3 2 2 11 2 2" xfId="20904"/>
    <cellStyle name="40% - Accent3 2 2 11 2 2 2" xfId="32520"/>
    <cellStyle name="40% - Accent3 2 2 11 2 2 3" xfId="48376"/>
    <cellStyle name="40% - Accent3 2 2 11 2 3" xfId="26712"/>
    <cellStyle name="40% - Accent3 2 2 11 2 4" xfId="40202"/>
    <cellStyle name="40% - Accent3 2 2 11 3" xfId="18969"/>
    <cellStyle name="40% - Accent3 2 2 11 3 2" xfId="30585"/>
    <cellStyle name="40% - Accent3 2 2 11 3 3" xfId="46441"/>
    <cellStyle name="40% - Accent3 2 2 11 4" xfId="24777"/>
    <cellStyle name="40% - Accent3 2 2 11 5" xfId="37927"/>
    <cellStyle name="40% - Accent3 2 2 12" xfId="16448"/>
    <cellStyle name="40% - Accent3 2 2 12 2" xfId="22256"/>
    <cellStyle name="40% - Accent3 2 2 12 2 2" xfId="33872"/>
    <cellStyle name="40% - Accent3 2 2 12 2 3" xfId="49728"/>
    <cellStyle name="40% - Accent3 2 2 12 3" xfId="28064"/>
    <cellStyle name="40% - Accent3 2 2 12 4" xfId="43920"/>
    <cellStyle name="40% - Accent3 2 2 13" xfId="9112"/>
    <cellStyle name="40% - Accent3 2 2 13 2" xfId="20138"/>
    <cellStyle name="40% - Accent3 2 2 13 2 2" xfId="31754"/>
    <cellStyle name="40% - Accent3 2 2 13 2 3" xfId="47610"/>
    <cellStyle name="40% - Accent3 2 2 13 3" xfId="25946"/>
    <cellStyle name="40% - Accent3 2 2 13 4" xfId="39414"/>
    <cellStyle name="40% - Accent3 2 2 14" xfId="17617"/>
    <cellStyle name="40% - Accent3 2 2 14 2" xfId="29233"/>
    <cellStyle name="40% - Accent3 2 2 14 3" xfId="45089"/>
    <cellStyle name="40% - Accent3 2 2 15" xfId="2577"/>
    <cellStyle name="40% - Accent3 2 2 16" xfId="23425"/>
    <cellStyle name="40% - Accent3 2 2 17" xfId="35054"/>
    <cellStyle name="40% - Accent3 2 2 2" xfId="605"/>
    <cellStyle name="40% - Accent3 2 2 2 10" xfId="9149"/>
    <cellStyle name="40% - Accent3 2 2 2 10 2" xfId="20175"/>
    <cellStyle name="40% - Accent3 2 2 2 10 2 2" xfId="31791"/>
    <cellStyle name="40% - Accent3 2 2 2 10 2 3" xfId="47647"/>
    <cellStyle name="40% - Accent3 2 2 2 10 3" xfId="25983"/>
    <cellStyle name="40% - Accent3 2 2 2 10 4" xfId="39451"/>
    <cellStyle name="40% - Accent3 2 2 2 11" xfId="17691"/>
    <cellStyle name="40% - Accent3 2 2 2 11 2" xfId="29307"/>
    <cellStyle name="40% - Accent3 2 2 2 11 3" xfId="45163"/>
    <cellStyle name="40% - Accent3 2 2 2 12" xfId="2689"/>
    <cellStyle name="40% - Accent3 2 2 2 13" xfId="23499"/>
    <cellStyle name="40% - Accent3 2 2 2 14" xfId="35146"/>
    <cellStyle name="40% - Accent3 2 2 2 2" xfId="934"/>
    <cellStyle name="40% - Accent3 2 2 2 2 2" xfId="1663"/>
    <cellStyle name="40% - Accent3 2 2 2 2 2 2" xfId="8228"/>
    <cellStyle name="40% - Accent3 2 2 2 2 2 2 2" xfId="17326"/>
    <cellStyle name="40% - Accent3 2 2 2 2 2 2 2 2" xfId="23134"/>
    <cellStyle name="40% - Accent3 2 2 2 2 2 2 2 2 2" xfId="34750"/>
    <cellStyle name="40% - Accent3 2 2 2 2 2 2 2 2 3" xfId="50606"/>
    <cellStyle name="40% - Accent3 2 2 2 2 2 2 2 3" xfId="28942"/>
    <cellStyle name="40% - Accent3 2 2 2 2 2 2 2 4" xfId="44798"/>
    <cellStyle name="40% - Accent3 2 2 2 2 2 2 3" xfId="19847"/>
    <cellStyle name="40% - Accent3 2 2 2 2 2 2 3 2" xfId="31463"/>
    <cellStyle name="40% - Accent3 2 2 2 2 2 2 3 3" xfId="47319"/>
    <cellStyle name="40% - Accent3 2 2 2 2 2 2 4" xfId="25655"/>
    <cellStyle name="40% - Accent3 2 2 2 2 2 2 5" xfId="38847"/>
    <cellStyle name="40% - Accent3 2 2 2 2 2 3" xfId="11250"/>
    <cellStyle name="40% - Accent3 2 2 2 2 2 3 2" xfId="21965"/>
    <cellStyle name="40% - Accent3 2 2 2 2 2 3 2 2" xfId="33581"/>
    <cellStyle name="40% - Accent3 2 2 2 2 2 3 2 3" xfId="49437"/>
    <cellStyle name="40% - Accent3 2 2 2 2 2 3 3" xfId="27773"/>
    <cellStyle name="40% - Accent3 2 2 2 2 2 3 4" xfId="41386"/>
    <cellStyle name="40% - Accent3 2 2 2 2 2 4" xfId="18678"/>
    <cellStyle name="40% - Accent3 2 2 2 2 2 4 2" xfId="30294"/>
    <cellStyle name="40% - Accent3 2 2 2 2 2 4 3" xfId="46150"/>
    <cellStyle name="40% - Accent3 2 2 2 2 2 5" xfId="4190"/>
    <cellStyle name="40% - Accent3 2 2 2 2 2 6" xfId="24486"/>
    <cellStyle name="40% - Accent3 2 2 2 2 2 7" xfId="36372"/>
    <cellStyle name="40% - Accent3 2 2 2 2 3" xfId="7629"/>
    <cellStyle name="40% - Accent3 2 2 2 2 3 2" xfId="10618"/>
    <cellStyle name="40% - Accent3 2 2 2 2 3 2 2" xfId="21381"/>
    <cellStyle name="40% - Accent3 2 2 2 2 3 2 2 2" xfId="32997"/>
    <cellStyle name="40% - Accent3 2 2 2 2 3 2 2 3" xfId="48853"/>
    <cellStyle name="40% - Accent3 2 2 2 2 3 2 3" xfId="27189"/>
    <cellStyle name="40% - Accent3 2 2 2 2 3 2 4" xfId="40778"/>
    <cellStyle name="40% - Accent3 2 2 2 2 3 3" xfId="19263"/>
    <cellStyle name="40% - Accent3 2 2 2 2 3 3 2" xfId="30879"/>
    <cellStyle name="40% - Accent3 2 2 2 2 3 3 3" xfId="46735"/>
    <cellStyle name="40% - Accent3 2 2 2 2 3 4" xfId="25071"/>
    <cellStyle name="40% - Accent3 2 2 2 2 3 5" xfId="38255"/>
    <cellStyle name="40% - Accent3 2 2 2 2 4" xfId="16742"/>
    <cellStyle name="40% - Accent3 2 2 2 2 4 2" xfId="22550"/>
    <cellStyle name="40% - Accent3 2 2 2 2 4 2 2" xfId="34166"/>
    <cellStyle name="40% - Accent3 2 2 2 2 4 2 3" xfId="50022"/>
    <cellStyle name="40% - Accent3 2 2 2 2 4 3" xfId="28358"/>
    <cellStyle name="40% - Accent3 2 2 2 2 4 4" xfId="44214"/>
    <cellStyle name="40% - Accent3 2 2 2 2 5" xfId="9405"/>
    <cellStyle name="40% - Accent3 2 2 2 2 5 2" xfId="20431"/>
    <cellStyle name="40% - Accent3 2 2 2 2 5 2 2" xfId="32047"/>
    <cellStyle name="40% - Accent3 2 2 2 2 5 2 3" xfId="47903"/>
    <cellStyle name="40% - Accent3 2 2 2 2 5 3" xfId="26239"/>
    <cellStyle name="40% - Accent3 2 2 2 2 5 4" xfId="39707"/>
    <cellStyle name="40% - Accent3 2 2 2 2 6" xfId="18094"/>
    <cellStyle name="40% - Accent3 2 2 2 2 6 2" xfId="29710"/>
    <cellStyle name="40% - Accent3 2 2 2 2 6 3" xfId="45566"/>
    <cellStyle name="40% - Accent3 2 2 2 2 7" xfId="3470"/>
    <cellStyle name="40% - Accent3 2 2 2 2 8" xfId="23902"/>
    <cellStyle name="40% - Accent3 2 2 2 2 9" xfId="35723"/>
    <cellStyle name="40% - Accent3 2 2 2 3" xfId="1156"/>
    <cellStyle name="40% - Accent3 2 2 2 3 2" xfId="1886"/>
    <cellStyle name="40% - Accent3 2 2 2 3 2 2" xfId="8430"/>
    <cellStyle name="40% - Accent3 2 2 2 3 2 2 2" xfId="17472"/>
    <cellStyle name="40% - Accent3 2 2 2 3 2 2 2 2" xfId="23280"/>
    <cellStyle name="40% - Accent3 2 2 2 3 2 2 2 2 2" xfId="34896"/>
    <cellStyle name="40% - Accent3 2 2 2 3 2 2 2 2 3" xfId="50752"/>
    <cellStyle name="40% - Accent3 2 2 2 3 2 2 2 3" xfId="29088"/>
    <cellStyle name="40% - Accent3 2 2 2 3 2 2 2 4" xfId="44944"/>
    <cellStyle name="40% - Accent3 2 2 2 3 2 2 3" xfId="19993"/>
    <cellStyle name="40% - Accent3 2 2 2 3 2 2 3 2" xfId="31609"/>
    <cellStyle name="40% - Accent3 2 2 2 3 2 2 3 3" xfId="47465"/>
    <cellStyle name="40% - Accent3 2 2 2 3 2 2 4" xfId="25801"/>
    <cellStyle name="40% - Accent3 2 2 2 3 2 2 5" xfId="39020"/>
    <cellStyle name="40% - Accent3 2 2 2 3 2 3" xfId="11403"/>
    <cellStyle name="40% - Accent3 2 2 2 3 2 3 2" xfId="22111"/>
    <cellStyle name="40% - Accent3 2 2 2 3 2 3 2 2" xfId="33727"/>
    <cellStyle name="40% - Accent3 2 2 2 3 2 3 2 3" xfId="49583"/>
    <cellStyle name="40% - Accent3 2 2 2 3 2 3 3" xfId="27919"/>
    <cellStyle name="40% - Accent3 2 2 2 3 2 3 4" xfId="41535"/>
    <cellStyle name="40% - Accent3 2 2 2 3 2 4" xfId="18824"/>
    <cellStyle name="40% - Accent3 2 2 2 3 2 4 2" xfId="30440"/>
    <cellStyle name="40% - Accent3 2 2 2 3 2 4 3" xfId="46296"/>
    <cellStyle name="40% - Accent3 2 2 2 3 2 5" xfId="4413"/>
    <cellStyle name="40% - Accent3 2 2 2 3 2 6" xfId="24632"/>
    <cellStyle name="40% - Accent3 2 2 2 3 2 7" xfId="36551"/>
    <cellStyle name="40% - Accent3 2 2 2 3 3" xfId="7786"/>
    <cellStyle name="40% - Accent3 2 2 2 3 3 2" xfId="10791"/>
    <cellStyle name="40% - Accent3 2 2 2 3 3 2 2" xfId="21527"/>
    <cellStyle name="40% - Accent3 2 2 2 3 3 2 2 2" xfId="33143"/>
    <cellStyle name="40% - Accent3 2 2 2 3 3 2 2 3" xfId="48999"/>
    <cellStyle name="40% - Accent3 2 2 2 3 3 2 3" xfId="27335"/>
    <cellStyle name="40% - Accent3 2 2 2 3 3 2 4" xfId="40935"/>
    <cellStyle name="40% - Accent3 2 2 2 3 3 3" xfId="19409"/>
    <cellStyle name="40% - Accent3 2 2 2 3 3 3 2" xfId="31025"/>
    <cellStyle name="40% - Accent3 2 2 2 3 3 3 3" xfId="46881"/>
    <cellStyle name="40% - Accent3 2 2 2 3 3 4" xfId="25217"/>
    <cellStyle name="40% - Accent3 2 2 2 3 3 5" xfId="38406"/>
    <cellStyle name="40% - Accent3 2 2 2 3 4" xfId="16888"/>
    <cellStyle name="40% - Accent3 2 2 2 3 4 2" xfId="22696"/>
    <cellStyle name="40% - Accent3 2 2 2 3 4 2 2" xfId="34312"/>
    <cellStyle name="40% - Accent3 2 2 2 3 4 2 3" xfId="50168"/>
    <cellStyle name="40% - Accent3 2 2 2 3 4 3" xfId="28504"/>
    <cellStyle name="40% - Accent3 2 2 2 3 4 4" xfId="44360"/>
    <cellStyle name="40% - Accent3 2 2 2 3 5" xfId="9551"/>
    <cellStyle name="40% - Accent3 2 2 2 3 5 2" xfId="20577"/>
    <cellStyle name="40% - Accent3 2 2 2 3 5 2 2" xfId="32193"/>
    <cellStyle name="40% - Accent3 2 2 2 3 5 2 3" xfId="48049"/>
    <cellStyle name="40% - Accent3 2 2 2 3 5 3" xfId="26385"/>
    <cellStyle name="40% - Accent3 2 2 2 3 5 4" xfId="39853"/>
    <cellStyle name="40% - Accent3 2 2 2 3 6" xfId="18240"/>
    <cellStyle name="40% - Accent3 2 2 2 3 6 2" xfId="29856"/>
    <cellStyle name="40% - Accent3 2 2 2 3 6 3" xfId="45712"/>
    <cellStyle name="40% - Accent3 2 2 2 3 7" xfId="3683"/>
    <cellStyle name="40% - Accent3 2 2 2 3 8" xfId="24048"/>
    <cellStyle name="40% - Accent3 2 2 2 3 9" xfId="35901"/>
    <cellStyle name="40% - Accent3 2 2 2 4" xfId="1370"/>
    <cellStyle name="40% - Accent3 2 2 2 4 2" xfId="7968"/>
    <cellStyle name="40% - Accent3 2 2 2 4 2 2" xfId="10981"/>
    <cellStyle name="40% - Accent3 2 2 2 4 2 2 2" xfId="21709"/>
    <cellStyle name="40% - Accent3 2 2 2 4 2 2 2 2" xfId="33325"/>
    <cellStyle name="40% - Accent3 2 2 2 4 2 2 2 3" xfId="49181"/>
    <cellStyle name="40% - Accent3 2 2 2 4 2 2 3" xfId="27517"/>
    <cellStyle name="40% - Accent3 2 2 2 4 2 2 4" xfId="41123"/>
    <cellStyle name="40% - Accent3 2 2 2 4 2 3" xfId="19591"/>
    <cellStyle name="40% - Accent3 2 2 2 4 2 3 2" xfId="31207"/>
    <cellStyle name="40% - Accent3 2 2 2 4 2 3 3" xfId="47063"/>
    <cellStyle name="40% - Accent3 2 2 2 4 2 4" xfId="25399"/>
    <cellStyle name="40% - Accent3 2 2 2 4 2 5" xfId="38588"/>
    <cellStyle name="40% - Accent3 2 2 2 4 3" xfId="17070"/>
    <cellStyle name="40% - Accent3 2 2 2 4 3 2" xfId="22878"/>
    <cellStyle name="40% - Accent3 2 2 2 4 3 2 2" xfId="34494"/>
    <cellStyle name="40% - Accent3 2 2 2 4 3 2 3" xfId="50350"/>
    <cellStyle name="40% - Accent3 2 2 2 4 3 3" xfId="28686"/>
    <cellStyle name="40% - Accent3 2 2 2 4 3 4" xfId="44542"/>
    <cellStyle name="40% - Accent3 2 2 2 4 4" xfId="9733"/>
    <cellStyle name="40% - Accent3 2 2 2 4 4 2" xfId="20759"/>
    <cellStyle name="40% - Accent3 2 2 2 4 4 2 2" xfId="32375"/>
    <cellStyle name="40% - Accent3 2 2 2 4 4 2 3" xfId="48231"/>
    <cellStyle name="40% - Accent3 2 2 2 4 4 3" xfId="26567"/>
    <cellStyle name="40% - Accent3 2 2 2 4 4 4" xfId="40035"/>
    <cellStyle name="40% - Accent3 2 2 2 4 5" xfId="18422"/>
    <cellStyle name="40% - Accent3 2 2 2 4 5 2" xfId="30038"/>
    <cellStyle name="40% - Accent3 2 2 2 4 5 3" xfId="45894"/>
    <cellStyle name="40% - Accent3 2 2 2 4 6" xfId="3897"/>
    <cellStyle name="40% - Accent3 2 2 2 4 7" xfId="24230"/>
    <cellStyle name="40% - Accent3 2 2 2 4 8" xfId="36095"/>
    <cellStyle name="40% - Accent3 2 2 2 5" xfId="1585"/>
    <cellStyle name="40% - Accent3 2 2 2 5 2" xfId="8150"/>
    <cellStyle name="40% - Accent3 2 2 2 5 2 2" xfId="11176"/>
    <cellStyle name="40% - Accent3 2 2 2 5 2 2 2" xfId="21891"/>
    <cellStyle name="40% - Accent3 2 2 2 5 2 2 2 2" xfId="33507"/>
    <cellStyle name="40% - Accent3 2 2 2 5 2 2 2 3" xfId="49363"/>
    <cellStyle name="40% - Accent3 2 2 2 5 2 2 3" xfId="27699"/>
    <cellStyle name="40% - Accent3 2 2 2 5 2 2 4" xfId="41312"/>
    <cellStyle name="40% - Accent3 2 2 2 5 2 3" xfId="19773"/>
    <cellStyle name="40% - Accent3 2 2 2 5 2 3 2" xfId="31389"/>
    <cellStyle name="40% - Accent3 2 2 2 5 2 3 3" xfId="47245"/>
    <cellStyle name="40% - Accent3 2 2 2 5 2 4" xfId="25581"/>
    <cellStyle name="40% - Accent3 2 2 2 5 2 5" xfId="38770"/>
    <cellStyle name="40% - Accent3 2 2 2 5 3" xfId="17252"/>
    <cellStyle name="40% - Accent3 2 2 2 5 3 2" xfId="23060"/>
    <cellStyle name="40% - Accent3 2 2 2 5 3 2 2" xfId="34676"/>
    <cellStyle name="40% - Accent3 2 2 2 5 3 2 3" xfId="50532"/>
    <cellStyle name="40% - Accent3 2 2 2 5 3 3" xfId="28868"/>
    <cellStyle name="40% - Accent3 2 2 2 5 3 4" xfId="44724"/>
    <cellStyle name="40% - Accent3 2 2 2 5 4" xfId="9331"/>
    <cellStyle name="40% - Accent3 2 2 2 5 4 2" xfId="20357"/>
    <cellStyle name="40% - Accent3 2 2 2 5 4 2 2" xfId="31973"/>
    <cellStyle name="40% - Accent3 2 2 2 5 4 2 3" xfId="47829"/>
    <cellStyle name="40% - Accent3 2 2 2 5 4 3" xfId="26165"/>
    <cellStyle name="40% - Accent3 2 2 2 5 4 4" xfId="39633"/>
    <cellStyle name="40% - Accent3 2 2 2 5 5" xfId="18604"/>
    <cellStyle name="40% - Accent3 2 2 2 5 5 2" xfId="30220"/>
    <cellStyle name="40% - Accent3 2 2 2 5 5 3" xfId="46076"/>
    <cellStyle name="40% - Accent3 2 2 2 5 6" xfId="4112"/>
    <cellStyle name="40% - Accent3 2 2 2 5 7" xfId="24412"/>
    <cellStyle name="40% - Accent3 2 2 2 5 8" xfId="36295"/>
    <cellStyle name="40% - Accent3 2 2 2 6" xfId="859"/>
    <cellStyle name="40% - Accent3 2 2 2 6 2" xfId="7554"/>
    <cellStyle name="40% - Accent3 2 2 2 6 2 2" xfId="16668"/>
    <cellStyle name="40% - Accent3 2 2 2 6 2 2 2" xfId="22476"/>
    <cellStyle name="40% - Accent3 2 2 2 6 2 2 2 2" xfId="34092"/>
    <cellStyle name="40% - Accent3 2 2 2 6 2 2 2 3" xfId="49948"/>
    <cellStyle name="40% - Accent3 2 2 2 6 2 2 3" xfId="28284"/>
    <cellStyle name="40% - Accent3 2 2 2 6 2 2 4" xfId="44140"/>
    <cellStyle name="40% - Accent3 2 2 2 6 2 3" xfId="19189"/>
    <cellStyle name="40% - Accent3 2 2 2 6 2 3 2" xfId="30805"/>
    <cellStyle name="40% - Accent3 2 2 2 6 2 3 3" xfId="46661"/>
    <cellStyle name="40% - Accent3 2 2 2 6 2 4" xfId="24997"/>
    <cellStyle name="40% - Accent3 2 2 2 6 2 5" xfId="38180"/>
    <cellStyle name="40% - Accent3 2 2 2 6 3" xfId="10544"/>
    <cellStyle name="40% - Accent3 2 2 2 6 3 2" xfId="21307"/>
    <cellStyle name="40% - Accent3 2 2 2 6 3 2 2" xfId="32923"/>
    <cellStyle name="40% - Accent3 2 2 2 6 3 2 3" xfId="48779"/>
    <cellStyle name="40% - Accent3 2 2 2 6 3 3" xfId="27115"/>
    <cellStyle name="40% - Accent3 2 2 2 6 3 4" xfId="40704"/>
    <cellStyle name="40% - Accent3 2 2 2 6 4" xfId="18020"/>
    <cellStyle name="40% - Accent3 2 2 2 6 4 2" xfId="29636"/>
    <cellStyle name="40% - Accent3 2 2 2 6 4 3" xfId="45492"/>
    <cellStyle name="40% - Accent3 2 2 2 6 5" xfId="3395"/>
    <cellStyle name="40% - Accent3 2 2 2 6 6" xfId="23828"/>
    <cellStyle name="40% - Accent3 2 2 2 6 7" xfId="35648"/>
    <cellStyle name="40% - Accent3 2 2 2 7" xfId="3155"/>
    <cellStyle name="40% - Accent3 2 2 2 7 2" xfId="10384"/>
    <cellStyle name="40% - Accent3 2 2 2 7 2 2" xfId="21161"/>
    <cellStyle name="40% - Accent3 2 2 2 7 2 2 2" xfId="32777"/>
    <cellStyle name="40% - Accent3 2 2 2 7 2 2 3" xfId="48633"/>
    <cellStyle name="40% - Accent3 2 2 2 7 2 3" xfId="26969"/>
    <cellStyle name="40% - Accent3 2 2 2 7 2 4" xfId="40551"/>
    <cellStyle name="40% - Accent3 2 2 2 7 3" xfId="17874"/>
    <cellStyle name="40% - Accent3 2 2 2 7 3 2" xfId="29490"/>
    <cellStyle name="40% - Accent3 2 2 2 7 3 3" xfId="45346"/>
    <cellStyle name="40% - Accent3 2 2 2 7 4" xfId="23682"/>
    <cellStyle name="40% - Accent3 2 2 2 7 5" xfId="35462"/>
    <cellStyle name="40% - Accent3 2 2 2 8" xfId="7329"/>
    <cellStyle name="40% - Accent3 2 2 2 8 2" xfId="9999"/>
    <cellStyle name="40% - Accent3 2 2 2 8 2 2" xfId="20978"/>
    <cellStyle name="40% - Accent3 2 2 2 8 2 2 2" xfId="32594"/>
    <cellStyle name="40% - Accent3 2 2 2 8 2 2 3" xfId="48450"/>
    <cellStyle name="40% - Accent3 2 2 2 8 2 3" xfId="26786"/>
    <cellStyle name="40% - Accent3 2 2 2 8 2 4" xfId="40279"/>
    <cellStyle name="40% - Accent3 2 2 2 8 3" xfId="19043"/>
    <cellStyle name="40% - Accent3 2 2 2 8 3 2" xfId="30659"/>
    <cellStyle name="40% - Accent3 2 2 2 8 3 3" xfId="46515"/>
    <cellStyle name="40% - Accent3 2 2 2 8 4" xfId="24851"/>
    <cellStyle name="40% - Accent3 2 2 2 8 5" xfId="38001"/>
    <cellStyle name="40% - Accent3 2 2 2 9" xfId="16522"/>
    <cellStyle name="40% - Accent3 2 2 2 9 2" xfId="22330"/>
    <cellStyle name="40% - Accent3 2 2 2 9 2 2" xfId="33946"/>
    <cellStyle name="40% - Accent3 2 2 2 9 2 3" xfId="49802"/>
    <cellStyle name="40% - Accent3 2 2 2 9 3" xfId="28138"/>
    <cellStyle name="40% - Accent3 2 2 2 9 4" xfId="43994"/>
    <cellStyle name="40% - Accent3 2 2 3" xfId="663"/>
    <cellStyle name="40% - Accent3 2 2 3 10" xfId="17727"/>
    <cellStyle name="40% - Accent3 2 2 3 10 2" xfId="29343"/>
    <cellStyle name="40% - Accent3 2 2 3 10 3" xfId="45199"/>
    <cellStyle name="40% - Accent3 2 2 3 11" xfId="2747"/>
    <cellStyle name="40% - Accent3 2 2 3 12" xfId="23535"/>
    <cellStyle name="40% - Accent3 2 2 3 13" xfId="35194"/>
    <cellStyle name="40% - Accent3 2 2 3 2" xfId="1214"/>
    <cellStyle name="40% - Accent3 2 2 3 2 2" xfId="1922"/>
    <cellStyle name="40% - Accent3 2 2 3 2 2 2" xfId="8466"/>
    <cellStyle name="40% - Accent3 2 2 3 2 2 2 2" xfId="17508"/>
    <cellStyle name="40% - Accent3 2 2 3 2 2 2 2 2" xfId="23316"/>
    <cellStyle name="40% - Accent3 2 2 3 2 2 2 2 2 2" xfId="34932"/>
    <cellStyle name="40% - Accent3 2 2 3 2 2 2 2 2 3" xfId="50788"/>
    <cellStyle name="40% - Accent3 2 2 3 2 2 2 2 3" xfId="29124"/>
    <cellStyle name="40% - Accent3 2 2 3 2 2 2 2 4" xfId="44980"/>
    <cellStyle name="40% - Accent3 2 2 3 2 2 2 3" xfId="20029"/>
    <cellStyle name="40% - Accent3 2 2 3 2 2 2 3 2" xfId="31645"/>
    <cellStyle name="40% - Accent3 2 2 3 2 2 2 3 3" xfId="47501"/>
    <cellStyle name="40% - Accent3 2 2 3 2 2 2 4" xfId="25837"/>
    <cellStyle name="40% - Accent3 2 2 3 2 2 2 5" xfId="39056"/>
    <cellStyle name="40% - Accent3 2 2 3 2 2 3" xfId="11439"/>
    <cellStyle name="40% - Accent3 2 2 3 2 2 3 2" xfId="22147"/>
    <cellStyle name="40% - Accent3 2 2 3 2 2 3 2 2" xfId="33763"/>
    <cellStyle name="40% - Accent3 2 2 3 2 2 3 2 3" xfId="49619"/>
    <cellStyle name="40% - Accent3 2 2 3 2 2 3 3" xfId="27955"/>
    <cellStyle name="40% - Accent3 2 2 3 2 2 3 4" xfId="41571"/>
    <cellStyle name="40% - Accent3 2 2 3 2 2 4" xfId="18860"/>
    <cellStyle name="40% - Accent3 2 2 3 2 2 4 2" xfId="30476"/>
    <cellStyle name="40% - Accent3 2 2 3 2 2 4 3" xfId="46332"/>
    <cellStyle name="40% - Accent3 2 2 3 2 2 5" xfId="4449"/>
    <cellStyle name="40% - Accent3 2 2 3 2 2 6" xfId="24668"/>
    <cellStyle name="40% - Accent3 2 2 3 2 2 7" xfId="36587"/>
    <cellStyle name="40% - Accent3 2 2 3 2 3" xfId="7822"/>
    <cellStyle name="40% - Accent3 2 2 3 2 3 2" xfId="10833"/>
    <cellStyle name="40% - Accent3 2 2 3 2 3 2 2" xfId="21563"/>
    <cellStyle name="40% - Accent3 2 2 3 2 3 2 2 2" xfId="33179"/>
    <cellStyle name="40% - Accent3 2 2 3 2 3 2 2 3" xfId="49035"/>
    <cellStyle name="40% - Accent3 2 2 3 2 3 2 3" xfId="27371"/>
    <cellStyle name="40% - Accent3 2 2 3 2 3 2 4" xfId="40976"/>
    <cellStyle name="40% - Accent3 2 2 3 2 3 3" xfId="19445"/>
    <cellStyle name="40% - Accent3 2 2 3 2 3 3 2" xfId="31061"/>
    <cellStyle name="40% - Accent3 2 2 3 2 3 3 3" xfId="46917"/>
    <cellStyle name="40% - Accent3 2 2 3 2 3 4" xfId="25253"/>
    <cellStyle name="40% - Accent3 2 2 3 2 3 5" xfId="38442"/>
    <cellStyle name="40% - Accent3 2 2 3 2 4" xfId="16924"/>
    <cellStyle name="40% - Accent3 2 2 3 2 4 2" xfId="22732"/>
    <cellStyle name="40% - Accent3 2 2 3 2 4 2 2" xfId="34348"/>
    <cellStyle name="40% - Accent3 2 2 3 2 4 2 3" xfId="50204"/>
    <cellStyle name="40% - Accent3 2 2 3 2 4 3" xfId="28540"/>
    <cellStyle name="40% - Accent3 2 2 3 2 4 4" xfId="44396"/>
    <cellStyle name="40% - Accent3 2 2 3 2 5" xfId="9587"/>
    <cellStyle name="40% - Accent3 2 2 3 2 5 2" xfId="20613"/>
    <cellStyle name="40% - Accent3 2 2 3 2 5 2 2" xfId="32229"/>
    <cellStyle name="40% - Accent3 2 2 3 2 5 2 3" xfId="48085"/>
    <cellStyle name="40% - Accent3 2 2 3 2 5 3" xfId="26421"/>
    <cellStyle name="40% - Accent3 2 2 3 2 5 4" xfId="39889"/>
    <cellStyle name="40% - Accent3 2 2 3 2 6" xfId="18276"/>
    <cellStyle name="40% - Accent3 2 2 3 2 6 2" xfId="29892"/>
    <cellStyle name="40% - Accent3 2 2 3 2 6 3" xfId="45748"/>
    <cellStyle name="40% - Accent3 2 2 3 2 7" xfId="3741"/>
    <cellStyle name="40% - Accent3 2 2 3 2 8" xfId="24084"/>
    <cellStyle name="40% - Accent3 2 2 3 2 9" xfId="35949"/>
    <cellStyle name="40% - Accent3 2 2 3 3" xfId="1406"/>
    <cellStyle name="40% - Accent3 2 2 3 3 2" xfId="8004"/>
    <cellStyle name="40% - Accent3 2 2 3 3 2 2" xfId="11017"/>
    <cellStyle name="40% - Accent3 2 2 3 3 2 2 2" xfId="21745"/>
    <cellStyle name="40% - Accent3 2 2 3 3 2 2 2 2" xfId="33361"/>
    <cellStyle name="40% - Accent3 2 2 3 3 2 2 2 3" xfId="49217"/>
    <cellStyle name="40% - Accent3 2 2 3 3 2 2 3" xfId="27553"/>
    <cellStyle name="40% - Accent3 2 2 3 3 2 2 4" xfId="41159"/>
    <cellStyle name="40% - Accent3 2 2 3 3 2 3" xfId="19627"/>
    <cellStyle name="40% - Accent3 2 2 3 3 2 3 2" xfId="31243"/>
    <cellStyle name="40% - Accent3 2 2 3 3 2 3 3" xfId="47099"/>
    <cellStyle name="40% - Accent3 2 2 3 3 2 4" xfId="25435"/>
    <cellStyle name="40% - Accent3 2 2 3 3 2 5" xfId="38624"/>
    <cellStyle name="40% - Accent3 2 2 3 3 3" xfId="17106"/>
    <cellStyle name="40% - Accent3 2 2 3 3 3 2" xfId="22914"/>
    <cellStyle name="40% - Accent3 2 2 3 3 3 2 2" xfId="34530"/>
    <cellStyle name="40% - Accent3 2 2 3 3 3 2 3" xfId="50386"/>
    <cellStyle name="40% - Accent3 2 2 3 3 3 3" xfId="28722"/>
    <cellStyle name="40% - Accent3 2 2 3 3 3 4" xfId="44578"/>
    <cellStyle name="40% - Accent3 2 2 3 3 4" xfId="9769"/>
    <cellStyle name="40% - Accent3 2 2 3 3 4 2" xfId="20795"/>
    <cellStyle name="40% - Accent3 2 2 3 3 4 2 2" xfId="32411"/>
    <cellStyle name="40% - Accent3 2 2 3 3 4 2 3" xfId="48267"/>
    <cellStyle name="40% - Accent3 2 2 3 3 4 3" xfId="26603"/>
    <cellStyle name="40% - Accent3 2 2 3 3 4 4" xfId="40071"/>
    <cellStyle name="40% - Accent3 2 2 3 3 5" xfId="18458"/>
    <cellStyle name="40% - Accent3 2 2 3 3 5 2" xfId="30074"/>
    <cellStyle name="40% - Accent3 2 2 3 3 5 3" xfId="45930"/>
    <cellStyle name="40% - Accent3 2 2 3 3 6" xfId="3933"/>
    <cellStyle name="40% - Accent3 2 2 3 3 7" xfId="24266"/>
    <cellStyle name="40% - Accent3 2 2 3 3 8" xfId="36131"/>
    <cellStyle name="40% - Accent3 2 2 3 4" xfId="1715"/>
    <cellStyle name="40% - Accent3 2 2 3 4 2" xfId="8264"/>
    <cellStyle name="40% - Accent3 2 2 3 4 2 2" xfId="11291"/>
    <cellStyle name="40% - Accent3 2 2 3 4 2 2 2" xfId="22001"/>
    <cellStyle name="40% - Accent3 2 2 3 4 2 2 2 2" xfId="33617"/>
    <cellStyle name="40% - Accent3 2 2 3 4 2 2 2 3" xfId="49473"/>
    <cellStyle name="40% - Accent3 2 2 3 4 2 2 3" xfId="27809"/>
    <cellStyle name="40% - Accent3 2 2 3 4 2 2 4" xfId="41424"/>
    <cellStyle name="40% - Accent3 2 2 3 4 2 3" xfId="19883"/>
    <cellStyle name="40% - Accent3 2 2 3 4 2 3 2" xfId="31499"/>
    <cellStyle name="40% - Accent3 2 2 3 4 2 3 3" xfId="47355"/>
    <cellStyle name="40% - Accent3 2 2 3 4 2 4" xfId="25691"/>
    <cellStyle name="40% - Accent3 2 2 3 4 2 5" xfId="38883"/>
    <cellStyle name="40% - Accent3 2 2 3 4 3" xfId="17362"/>
    <cellStyle name="40% - Accent3 2 2 3 4 3 2" xfId="23170"/>
    <cellStyle name="40% - Accent3 2 2 3 4 3 2 2" xfId="34786"/>
    <cellStyle name="40% - Accent3 2 2 3 4 3 2 3" xfId="50642"/>
    <cellStyle name="40% - Accent3 2 2 3 4 3 3" xfId="28978"/>
    <cellStyle name="40% - Accent3 2 2 3 4 3 4" xfId="44834"/>
    <cellStyle name="40% - Accent3 2 2 3 4 4" xfId="9441"/>
    <cellStyle name="40% - Accent3 2 2 3 4 4 2" xfId="20467"/>
    <cellStyle name="40% - Accent3 2 2 3 4 4 2 2" xfId="32083"/>
    <cellStyle name="40% - Accent3 2 2 3 4 4 2 3" xfId="47939"/>
    <cellStyle name="40% - Accent3 2 2 3 4 4 3" xfId="26275"/>
    <cellStyle name="40% - Accent3 2 2 3 4 4 4" xfId="39743"/>
    <cellStyle name="40% - Accent3 2 2 3 4 5" xfId="18714"/>
    <cellStyle name="40% - Accent3 2 2 3 4 5 2" xfId="30330"/>
    <cellStyle name="40% - Accent3 2 2 3 4 5 3" xfId="46186"/>
    <cellStyle name="40% - Accent3 2 2 3 4 6" xfId="4242"/>
    <cellStyle name="40% - Accent3 2 2 3 4 7" xfId="24522"/>
    <cellStyle name="40% - Accent3 2 2 3 4 8" xfId="36414"/>
    <cellStyle name="40% - Accent3 2 2 3 5" xfId="975"/>
    <cellStyle name="40% - Accent3 2 2 3 5 2" xfId="7670"/>
    <cellStyle name="40% - Accent3 2 2 3 5 2 2" xfId="16778"/>
    <cellStyle name="40% - Accent3 2 2 3 5 2 2 2" xfId="22586"/>
    <cellStyle name="40% - Accent3 2 2 3 5 2 2 2 2" xfId="34202"/>
    <cellStyle name="40% - Accent3 2 2 3 5 2 2 2 3" xfId="50058"/>
    <cellStyle name="40% - Accent3 2 2 3 5 2 2 3" xfId="28394"/>
    <cellStyle name="40% - Accent3 2 2 3 5 2 2 4" xfId="44250"/>
    <cellStyle name="40% - Accent3 2 2 3 5 2 3" xfId="19299"/>
    <cellStyle name="40% - Accent3 2 2 3 5 2 3 2" xfId="30915"/>
    <cellStyle name="40% - Accent3 2 2 3 5 2 3 3" xfId="46771"/>
    <cellStyle name="40% - Accent3 2 2 3 5 2 4" xfId="25107"/>
    <cellStyle name="40% - Accent3 2 2 3 5 2 5" xfId="38294"/>
    <cellStyle name="40% - Accent3 2 2 3 5 3" xfId="10654"/>
    <cellStyle name="40% - Accent3 2 2 3 5 3 2" xfId="21417"/>
    <cellStyle name="40% - Accent3 2 2 3 5 3 2 2" xfId="33033"/>
    <cellStyle name="40% - Accent3 2 2 3 5 3 2 3" xfId="48889"/>
    <cellStyle name="40% - Accent3 2 2 3 5 3 3" xfId="27225"/>
    <cellStyle name="40% - Accent3 2 2 3 5 3 4" xfId="40814"/>
    <cellStyle name="40% - Accent3 2 2 3 5 4" xfId="18130"/>
    <cellStyle name="40% - Accent3 2 2 3 5 4 2" xfId="29746"/>
    <cellStyle name="40% - Accent3 2 2 3 5 4 3" xfId="45602"/>
    <cellStyle name="40% - Accent3 2 2 3 5 5" xfId="3511"/>
    <cellStyle name="40% - Accent3 2 2 3 5 6" xfId="23938"/>
    <cellStyle name="40% - Accent3 2 2 3 5 7" xfId="35762"/>
    <cellStyle name="40% - Accent3 2 2 3 6" xfId="3203"/>
    <cellStyle name="40% - Accent3 2 2 3 6 2" xfId="10431"/>
    <cellStyle name="40% - Accent3 2 2 3 6 2 2" xfId="21197"/>
    <cellStyle name="40% - Accent3 2 2 3 6 2 2 2" xfId="32813"/>
    <cellStyle name="40% - Accent3 2 2 3 6 2 2 3" xfId="48669"/>
    <cellStyle name="40% - Accent3 2 2 3 6 2 3" xfId="27005"/>
    <cellStyle name="40% - Accent3 2 2 3 6 2 4" xfId="40594"/>
    <cellStyle name="40% - Accent3 2 2 3 6 3" xfId="17910"/>
    <cellStyle name="40% - Accent3 2 2 3 6 3 2" xfId="29526"/>
    <cellStyle name="40% - Accent3 2 2 3 6 3 3" xfId="45382"/>
    <cellStyle name="40% - Accent3 2 2 3 6 4" xfId="23718"/>
    <cellStyle name="40% - Accent3 2 2 3 6 5" xfId="35505"/>
    <cellStyle name="40% - Accent3 2 2 3 7" xfId="7365"/>
    <cellStyle name="40% - Accent3 2 2 3 7 2" xfId="10040"/>
    <cellStyle name="40% - Accent3 2 2 3 7 2 2" xfId="21014"/>
    <cellStyle name="40% - Accent3 2 2 3 7 2 2 2" xfId="32630"/>
    <cellStyle name="40% - Accent3 2 2 3 7 2 2 3" xfId="48486"/>
    <cellStyle name="40% - Accent3 2 2 3 7 2 3" xfId="26822"/>
    <cellStyle name="40% - Accent3 2 2 3 7 2 4" xfId="40317"/>
    <cellStyle name="40% - Accent3 2 2 3 7 3" xfId="19079"/>
    <cellStyle name="40% - Accent3 2 2 3 7 3 2" xfId="30695"/>
    <cellStyle name="40% - Accent3 2 2 3 7 3 3" xfId="46551"/>
    <cellStyle name="40% - Accent3 2 2 3 7 4" xfId="24887"/>
    <cellStyle name="40% - Accent3 2 2 3 7 5" xfId="38037"/>
    <cellStyle name="40% - Accent3 2 2 3 8" xfId="16558"/>
    <cellStyle name="40% - Accent3 2 2 3 8 2" xfId="22366"/>
    <cellStyle name="40% - Accent3 2 2 3 8 2 2" xfId="33982"/>
    <cellStyle name="40% - Accent3 2 2 3 8 2 3" xfId="49838"/>
    <cellStyle name="40% - Accent3 2 2 3 8 3" xfId="28174"/>
    <cellStyle name="40% - Accent3 2 2 3 8 4" xfId="44030"/>
    <cellStyle name="40% - Accent3 2 2 3 9" xfId="9185"/>
    <cellStyle name="40% - Accent3 2 2 3 9 2" xfId="20211"/>
    <cellStyle name="40% - Accent3 2 2 3 9 2 2" xfId="31827"/>
    <cellStyle name="40% - Accent3 2 2 3 9 2 3" xfId="47683"/>
    <cellStyle name="40% - Accent3 2 2 3 9 3" xfId="26019"/>
    <cellStyle name="40% - Accent3 2 2 3 9 4" xfId="39487"/>
    <cellStyle name="40% - Accent3 2 2 4" xfId="704"/>
    <cellStyle name="40% - Accent3 2 2 4 10" xfId="17763"/>
    <cellStyle name="40% - Accent3 2 2 4 10 2" xfId="29379"/>
    <cellStyle name="40% - Accent3 2 2 4 10 3" xfId="45235"/>
    <cellStyle name="40% - Accent3 2 2 4 11" xfId="2788"/>
    <cellStyle name="40% - Accent3 2 2 4 12" xfId="23571"/>
    <cellStyle name="40% - Accent3 2 2 4 13" xfId="35230"/>
    <cellStyle name="40% - Accent3 2 2 4 2" xfId="1255"/>
    <cellStyle name="40% - Accent3 2 2 4 2 2" xfId="1958"/>
    <cellStyle name="40% - Accent3 2 2 4 2 2 2" xfId="8502"/>
    <cellStyle name="40% - Accent3 2 2 4 2 2 2 2" xfId="17544"/>
    <cellStyle name="40% - Accent3 2 2 4 2 2 2 2 2" xfId="23352"/>
    <cellStyle name="40% - Accent3 2 2 4 2 2 2 2 2 2" xfId="34968"/>
    <cellStyle name="40% - Accent3 2 2 4 2 2 2 2 2 3" xfId="50824"/>
    <cellStyle name="40% - Accent3 2 2 4 2 2 2 2 3" xfId="29160"/>
    <cellStyle name="40% - Accent3 2 2 4 2 2 2 2 4" xfId="45016"/>
    <cellStyle name="40% - Accent3 2 2 4 2 2 2 3" xfId="20065"/>
    <cellStyle name="40% - Accent3 2 2 4 2 2 2 3 2" xfId="31681"/>
    <cellStyle name="40% - Accent3 2 2 4 2 2 2 3 3" xfId="47537"/>
    <cellStyle name="40% - Accent3 2 2 4 2 2 2 4" xfId="25873"/>
    <cellStyle name="40% - Accent3 2 2 4 2 2 2 5" xfId="39092"/>
    <cellStyle name="40% - Accent3 2 2 4 2 2 3" xfId="11475"/>
    <cellStyle name="40% - Accent3 2 2 4 2 2 3 2" xfId="22183"/>
    <cellStyle name="40% - Accent3 2 2 4 2 2 3 2 2" xfId="33799"/>
    <cellStyle name="40% - Accent3 2 2 4 2 2 3 2 3" xfId="49655"/>
    <cellStyle name="40% - Accent3 2 2 4 2 2 3 3" xfId="27991"/>
    <cellStyle name="40% - Accent3 2 2 4 2 2 3 4" xfId="41607"/>
    <cellStyle name="40% - Accent3 2 2 4 2 2 4" xfId="18896"/>
    <cellStyle name="40% - Accent3 2 2 4 2 2 4 2" xfId="30512"/>
    <cellStyle name="40% - Accent3 2 2 4 2 2 4 3" xfId="46368"/>
    <cellStyle name="40% - Accent3 2 2 4 2 2 5" xfId="4485"/>
    <cellStyle name="40% - Accent3 2 2 4 2 2 6" xfId="24704"/>
    <cellStyle name="40% - Accent3 2 2 4 2 2 7" xfId="36623"/>
    <cellStyle name="40% - Accent3 2 2 4 2 3" xfId="7858"/>
    <cellStyle name="40% - Accent3 2 2 4 2 3 2" xfId="10870"/>
    <cellStyle name="40% - Accent3 2 2 4 2 3 2 2" xfId="21599"/>
    <cellStyle name="40% - Accent3 2 2 4 2 3 2 2 2" xfId="33215"/>
    <cellStyle name="40% - Accent3 2 2 4 2 3 2 2 3" xfId="49071"/>
    <cellStyle name="40% - Accent3 2 2 4 2 3 2 3" xfId="27407"/>
    <cellStyle name="40% - Accent3 2 2 4 2 3 2 4" xfId="41012"/>
    <cellStyle name="40% - Accent3 2 2 4 2 3 3" xfId="19481"/>
    <cellStyle name="40% - Accent3 2 2 4 2 3 3 2" xfId="31097"/>
    <cellStyle name="40% - Accent3 2 2 4 2 3 3 3" xfId="46953"/>
    <cellStyle name="40% - Accent3 2 2 4 2 3 4" xfId="25289"/>
    <cellStyle name="40% - Accent3 2 2 4 2 3 5" xfId="38478"/>
    <cellStyle name="40% - Accent3 2 2 4 2 4" xfId="16960"/>
    <cellStyle name="40% - Accent3 2 2 4 2 4 2" xfId="22768"/>
    <cellStyle name="40% - Accent3 2 2 4 2 4 2 2" xfId="34384"/>
    <cellStyle name="40% - Accent3 2 2 4 2 4 2 3" xfId="50240"/>
    <cellStyle name="40% - Accent3 2 2 4 2 4 3" xfId="28576"/>
    <cellStyle name="40% - Accent3 2 2 4 2 4 4" xfId="44432"/>
    <cellStyle name="40% - Accent3 2 2 4 2 5" xfId="9623"/>
    <cellStyle name="40% - Accent3 2 2 4 2 5 2" xfId="20649"/>
    <cellStyle name="40% - Accent3 2 2 4 2 5 2 2" xfId="32265"/>
    <cellStyle name="40% - Accent3 2 2 4 2 5 2 3" xfId="48121"/>
    <cellStyle name="40% - Accent3 2 2 4 2 5 3" xfId="26457"/>
    <cellStyle name="40% - Accent3 2 2 4 2 5 4" xfId="39925"/>
    <cellStyle name="40% - Accent3 2 2 4 2 6" xfId="18312"/>
    <cellStyle name="40% - Accent3 2 2 4 2 6 2" xfId="29928"/>
    <cellStyle name="40% - Accent3 2 2 4 2 6 3" xfId="45784"/>
    <cellStyle name="40% - Accent3 2 2 4 2 7" xfId="3782"/>
    <cellStyle name="40% - Accent3 2 2 4 2 8" xfId="24120"/>
    <cellStyle name="40% - Accent3 2 2 4 2 9" xfId="35985"/>
    <cellStyle name="40% - Accent3 2 2 4 3" xfId="1442"/>
    <cellStyle name="40% - Accent3 2 2 4 3 2" xfId="8040"/>
    <cellStyle name="40% - Accent3 2 2 4 3 2 2" xfId="11053"/>
    <cellStyle name="40% - Accent3 2 2 4 3 2 2 2" xfId="21781"/>
    <cellStyle name="40% - Accent3 2 2 4 3 2 2 2 2" xfId="33397"/>
    <cellStyle name="40% - Accent3 2 2 4 3 2 2 2 3" xfId="49253"/>
    <cellStyle name="40% - Accent3 2 2 4 3 2 2 3" xfId="27589"/>
    <cellStyle name="40% - Accent3 2 2 4 3 2 2 4" xfId="41195"/>
    <cellStyle name="40% - Accent3 2 2 4 3 2 3" xfId="19663"/>
    <cellStyle name="40% - Accent3 2 2 4 3 2 3 2" xfId="31279"/>
    <cellStyle name="40% - Accent3 2 2 4 3 2 3 3" xfId="47135"/>
    <cellStyle name="40% - Accent3 2 2 4 3 2 4" xfId="25471"/>
    <cellStyle name="40% - Accent3 2 2 4 3 2 5" xfId="38660"/>
    <cellStyle name="40% - Accent3 2 2 4 3 3" xfId="17142"/>
    <cellStyle name="40% - Accent3 2 2 4 3 3 2" xfId="22950"/>
    <cellStyle name="40% - Accent3 2 2 4 3 3 2 2" xfId="34566"/>
    <cellStyle name="40% - Accent3 2 2 4 3 3 2 3" xfId="50422"/>
    <cellStyle name="40% - Accent3 2 2 4 3 3 3" xfId="28758"/>
    <cellStyle name="40% - Accent3 2 2 4 3 3 4" xfId="44614"/>
    <cellStyle name="40% - Accent3 2 2 4 3 4" xfId="9805"/>
    <cellStyle name="40% - Accent3 2 2 4 3 4 2" xfId="20831"/>
    <cellStyle name="40% - Accent3 2 2 4 3 4 2 2" xfId="32447"/>
    <cellStyle name="40% - Accent3 2 2 4 3 4 2 3" xfId="48303"/>
    <cellStyle name="40% - Accent3 2 2 4 3 4 3" xfId="26639"/>
    <cellStyle name="40% - Accent3 2 2 4 3 4 4" xfId="40107"/>
    <cellStyle name="40% - Accent3 2 2 4 3 5" xfId="18494"/>
    <cellStyle name="40% - Accent3 2 2 4 3 5 2" xfId="30110"/>
    <cellStyle name="40% - Accent3 2 2 4 3 5 3" xfId="45966"/>
    <cellStyle name="40% - Accent3 2 2 4 3 6" xfId="3969"/>
    <cellStyle name="40% - Accent3 2 2 4 3 7" xfId="24302"/>
    <cellStyle name="40% - Accent3 2 2 4 3 8" xfId="36167"/>
    <cellStyle name="40% - Accent3 2 2 4 4" xfId="1756"/>
    <cellStyle name="40% - Accent3 2 2 4 4 2" xfId="8300"/>
    <cellStyle name="40% - Accent3 2 2 4 4 2 2" xfId="11329"/>
    <cellStyle name="40% - Accent3 2 2 4 4 2 2 2" xfId="22037"/>
    <cellStyle name="40% - Accent3 2 2 4 4 2 2 2 2" xfId="33653"/>
    <cellStyle name="40% - Accent3 2 2 4 4 2 2 2 3" xfId="49509"/>
    <cellStyle name="40% - Accent3 2 2 4 4 2 2 3" xfId="27845"/>
    <cellStyle name="40% - Accent3 2 2 4 4 2 2 4" xfId="41461"/>
    <cellStyle name="40% - Accent3 2 2 4 4 2 3" xfId="19919"/>
    <cellStyle name="40% - Accent3 2 2 4 4 2 3 2" xfId="31535"/>
    <cellStyle name="40% - Accent3 2 2 4 4 2 3 3" xfId="47391"/>
    <cellStyle name="40% - Accent3 2 2 4 4 2 4" xfId="25727"/>
    <cellStyle name="40% - Accent3 2 2 4 4 2 5" xfId="38919"/>
    <cellStyle name="40% - Accent3 2 2 4 4 3" xfId="17398"/>
    <cellStyle name="40% - Accent3 2 2 4 4 3 2" xfId="23206"/>
    <cellStyle name="40% - Accent3 2 2 4 4 3 2 2" xfId="34822"/>
    <cellStyle name="40% - Accent3 2 2 4 4 3 2 3" xfId="50678"/>
    <cellStyle name="40% - Accent3 2 2 4 4 3 3" xfId="29014"/>
    <cellStyle name="40% - Accent3 2 2 4 4 3 4" xfId="44870"/>
    <cellStyle name="40% - Accent3 2 2 4 4 4" xfId="9477"/>
    <cellStyle name="40% - Accent3 2 2 4 4 4 2" xfId="20503"/>
    <cellStyle name="40% - Accent3 2 2 4 4 4 2 2" xfId="32119"/>
    <cellStyle name="40% - Accent3 2 2 4 4 4 2 3" xfId="47975"/>
    <cellStyle name="40% - Accent3 2 2 4 4 4 3" xfId="26311"/>
    <cellStyle name="40% - Accent3 2 2 4 4 4 4" xfId="39779"/>
    <cellStyle name="40% - Accent3 2 2 4 4 5" xfId="18750"/>
    <cellStyle name="40% - Accent3 2 2 4 4 5 2" xfId="30366"/>
    <cellStyle name="40% - Accent3 2 2 4 4 5 3" xfId="46222"/>
    <cellStyle name="40% - Accent3 2 2 4 4 6" xfId="4283"/>
    <cellStyle name="40% - Accent3 2 2 4 4 7" xfId="24558"/>
    <cellStyle name="40% - Accent3 2 2 4 4 8" xfId="36450"/>
    <cellStyle name="40% - Accent3 2 2 4 5" xfId="1013"/>
    <cellStyle name="40% - Accent3 2 2 4 5 2" xfId="7708"/>
    <cellStyle name="40% - Accent3 2 2 4 5 2 2" xfId="16814"/>
    <cellStyle name="40% - Accent3 2 2 4 5 2 2 2" xfId="22622"/>
    <cellStyle name="40% - Accent3 2 2 4 5 2 2 2 2" xfId="34238"/>
    <cellStyle name="40% - Accent3 2 2 4 5 2 2 2 3" xfId="50094"/>
    <cellStyle name="40% - Accent3 2 2 4 5 2 2 3" xfId="28430"/>
    <cellStyle name="40% - Accent3 2 2 4 5 2 2 4" xfId="44286"/>
    <cellStyle name="40% - Accent3 2 2 4 5 2 3" xfId="19335"/>
    <cellStyle name="40% - Accent3 2 2 4 5 2 3 2" xfId="30951"/>
    <cellStyle name="40% - Accent3 2 2 4 5 2 3 3" xfId="46807"/>
    <cellStyle name="40% - Accent3 2 2 4 5 2 4" xfId="25143"/>
    <cellStyle name="40% - Accent3 2 2 4 5 2 5" xfId="38330"/>
    <cellStyle name="40% - Accent3 2 2 4 5 3" xfId="10690"/>
    <cellStyle name="40% - Accent3 2 2 4 5 3 2" xfId="21453"/>
    <cellStyle name="40% - Accent3 2 2 4 5 3 2 2" xfId="33069"/>
    <cellStyle name="40% - Accent3 2 2 4 5 3 2 3" xfId="48925"/>
    <cellStyle name="40% - Accent3 2 2 4 5 3 3" xfId="27261"/>
    <cellStyle name="40% - Accent3 2 2 4 5 3 4" xfId="40850"/>
    <cellStyle name="40% - Accent3 2 2 4 5 4" xfId="18166"/>
    <cellStyle name="40% - Accent3 2 2 4 5 4 2" xfId="29782"/>
    <cellStyle name="40% - Accent3 2 2 4 5 4 3" xfId="45638"/>
    <cellStyle name="40% - Accent3 2 2 4 5 5" xfId="3549"/>
    <cellStyle name="40% - Accent3 2 2 4 5 6" xfId="23974"/>
    <cellStyle name="40% - Accent3 2 2 4 5 7" xfId="35798"/>
    <cellStyle name="40% - Accent3 2 2 4 6" xfId="3242"/>
    <cellStyle name="40% - Accent3 2 2 4 6 2" xfId="10470"/>
    <cellStyle name="40% - Accent3 2 2 4 6 2 2" xfId="21233"/>
    <cellStyle name="40% - Accent3 2 2 4 6 2 2 2" xfId="32849"/>
    <cellStyle name="40% - Accent3 2 2 4 6 2 2 3" xfId="48705"/>
    <cellStyle name="40% - Accent3 2 2 4 6 2 3" xfId="27041"/>
    <cellStyle name="40% - Accent3 2 2 4 6 2 4" xfId="40630"/>
    <cellStyle name="40% - Accent3 2 2 4 6 3" xfId="17946"/>
    <cellStyle name="40% - Accent3 2 2 4 6 3 2" xfId="29562"/>
    <cellStyle name="40% - Accent3 2 2 4 6 3 3" xfId="45418"/>
    <cellStyle name="40% - Accent3 2 2 4 6 4" xfId="23754"/>
    <cellStyle name="40% - Accent3 2 2 4 6 5" xfId="35541"/>
    <cellStyle name="40% - Accent3 2 2 4 7" xfId="7401"/>
    <cellStyle name="40% - Accent3 2 2 4 7 2" xfId="10077"/>
    <cellStyle name="40% - Accent3 2 2 4 7 2 2" xfId="21050"/>
    <cellStyle name="40% - Accent3 2 2 4 7 2 2 2" xfId="32666"/>
    <cellStyle name="40% - Accent3 2 2 4 7 2 2 3" xfId="48522"/>
    <cellStyle name="40% - Accent3 2 2 4 7 2 3" xfId="26858"/>
    <cellStyle name="40% - Accent3 2 2 4 7 2 4" xfId="40353"/>
    <cellStyle name="40% - Accent3 2 2 4 7 3" xfId="19115"/>
    <cellStyle name="40% - Accent3 2 2 4 7 3 2" xfId="30731"/>
    <cellStyle name="40% - Accent3 2 2 4 7 3 3" xfId="46587"/>
    <cellStyle name="40% - Accent3 2 2 4 7 4" xfId="24923"/>
    <cellStyle name="40% - Accent3 2 2 4 7 5" xfId="38073"/>
    <cellStyle name="40% - Accent3 2 2 4 8" xfId="16594"/>
    <cellStyle name="40% - Accent3 2 2 4 8 2" xfId="22402"/>
    <cellStyle name="40% - Accent3 2 2 4 8 2 2" xfId="34018"/>
    <cellStyle name="40% - Accent3 2 2 4 8 2 3" xfId="49874"/>
    <cellStyle name="40% - Accent3 2 2 4 8 3" xfId="28210"/>
    <cellStyle name="40% - Accent3 2 2 4 8 4" xfId="44066"/>
    <cellStyle name="40% - Accent3 2 2 4 9" xfId="9221"/>
    <cellStyle name="40% - Accent3 2 2 4 9 2" xfId="20247"/>
    <cellStyle name="40% - Accent3 2 2 4 9 2 2" xfId="31863"/>
    <cellStyle name="40% - Accent3 2 2 4 9 2 3" xfId="47719"/>
    <cellStyle name="40% - Accent3 2 2 4 9 3" xfId="26055"/>
    <cellStyle name="40% - Accent3 2 2 4 9 4" xfId="39523"/>
    <cellStyle name="40% - Accent3 2 2 5" xfId="539"/>
    <cellStyle name="40% - Accent3 2 2 5 10" xfId="17654"/>
    <cellStyle name="40% - Accent3 2 2 5 10 2" xfId="29270"/>
    <cellStyle name="40% - Accent3 2 2 5 10 3" xfId="45126"/>
    <cellStyle name="40% - Accent3 2 2 5 11" xfId="2652"/>
    <cellStyle name="40% - Accent3 2 2 5 12" xfId="23462"/>
    <cellStyle name="40% - Accent3 2 2 5 13" xfId="35109"/>
    <cellStyle name="40% - Accent3 2 2 5 2" xfId="1296"/>
    <cellStyle name="40% - Accent3 2 2 5 2 2" xfId="1994"/>
    <cellStyle name="40% - Accent3 2 2 5 2 2 2" xfId="8538"/>
    <cellStyle name="40% - Accent3 2 2 5 2 2 2 2" xfId="17580"/>
    <cellStyle name="40% - Accent3 2 2 5 2 2 2 2 2" xfId="23388"/>
    <cellStyle name="40% - Accent3 2 2 5 2 2 2 2 2 2" xfId="35004"/>
    <cellStyle name="40% - Accent3 2 2 5 2 2 2 2 2 3" xfId="50860"/>
    <cellStyle name="40% - Accent3 2 2 5 2 2 2 2 3" xfId="29196"/>
    <cellStyle name="40% - Accent3 2 2 5 2 2 2 2 4" xfId="45052"/>
    <cellStyle name="40% - Accent3 2 2 5 2 2 2 3" xfId="20101"/>
    <cellStyle name="40% - Accent3 2 2 5 2 2 2 3 2" xfId="31717"/>
    <cellStyle name="40% - Accent3 2 2 5 2 2 2 3 3" xfId="47573"/>
    <cellStyle name="40% - Accent3 2 2 5 2 2 2 4" xfId="25909"/>
    <cellStyle name="40% - Accent3 2 2 5 2 2 2 5" xfId="39128"/>
    <cellStyle name="40% - Accent3 2 2 5 2 2 3" xfId="11511"/>
    <cellStyle name="40% - Accent3 2 2 5 2 2 3 2" xfId="22219"/>
    <cellStyle name="40% - Accent3 2 2 5 2 2 3 2 2" xfId="33835"/>
    <cellStyle name="40% - Accent3 2 2 5 2 2 3 2 3" xfId="49691"/>
    <cellStyle name="40% - Accent3 2 2 5 2 2 3 3" xfId="28027"/>
    <cellStyle name="40% - Accent3 2 2 5 2 2 3 4" xfId="41643"/>
    <cellStyle name="40% - Accent3 2 2 5 2 2 4" xfId="18932"/>
    <cellStyle name="40% - Accent3 2 2 5 2 2 4 2" xfId="30548"/>
    <cellStyle name="40% - Accent3 2 2 5 2 2 4 3" xfId="46404"/>
    <cellStyle name="40% - Accent3 2 2 5 2 2 5" xfId="4521"/>
    <cellStyle name="40% - Accent3 2 2 5 2 2 6" xfId="24740"/>
    <cellStyle name="40% - Accent3 2 2 5 2 2 7" xfId="36659"/>
    <cellStyle name="40% - Accent3 2 2 5 2 3" xfId="7894"/>
    <cellStyle name="40% - Accent3 2 2 5 2 3 2" xfId="10907"/>
    <cellStyle name="40% - Accent3 2 2 5 2 3 2 2" xfId="21635"/>
    <cellStyle name="40% - Accent3 2 2 5 2 3 2 2 2" xfId="33251"/>
    <cellStyle name="40% - Accent3 2 2 5 2 3 2 2 3" xfId="49107"/>
    <cellStyle name="40% - Accent3 2 2 5 2 3 2 3" xfId="27443"/>
    <cellStyle name="40% - Accent3 2 2 5 2 3 2 4" xfId="41049"/>
    <cellStyle name="40% - Accent3 2 2 5 2 3 3" xfId="19517"/>
    <cellStyle name="40% - Accent3 2 2 5 2 3 3 2" xfId="31133"/>
    <cellStyle name="40% - Accent3 2 2 5 2 3 3 3" xfId="46989"/>
    <cellStyle name="40% - Accent3 2 2 5 2 3 4" xfId="25325"/>
    <cellStyle name="40% - Accent3 2 2 5 2 3 5" xfId="38514"/>
    <cellStyle name="40% - Accent3 2 2 5 2 4" xfId="16996"/>
    <cellStyle name="40% - Accent3 2 2 5 2 4 2" xfId="22804"/>
    <cellStyle name="40% - Accent3 2 2 5 2 4 2 2" xfId="34420"/>
    <cellStyle name="40% - Accent3 2 2 5 2 4 2 3" xfId="50276"/>
    <cellStyle name="40% - Accent3 2 2 5 2 4 3" xfId="28612"/>
    <cellStyle name="40% - Accent3 2 2 5 2 4 4" xfId="44468"/>
    <cellStyle name="40% - Accent3 2 2 5 2 5" xfId="9659"/>
    <cellStyle name="40% - Accent3 2 2 5 2 5 2" xfId="20685"/>
    <cellStyle name="40% - Accent3 2 2 5 2 5 2 2" xfId="32301"/>
    <cellStyle name="40% - Accent3 2 2 5 2 5 2 3" xfId="48157"/>
    <cellStyle name="40% - Accent3 2 2 5 2 5 3" xfId="26493"/>
    <cellStyle name="40% - Accent3 2 2 5 2 5 4" xfId="39961"/>
    <cellStyle name="40% - Accent3 2 2 5 2 6" xfId="18348"/>
    <cellStyle name="40% - Accent3 2 2 5 2 6 2" xfId="29964"/>
    <cellStyle name="40% - Accent3 2 2 5 2 6 3" xfId="45820"/>
    <cellStyle name="40% - Accent3 2 2 5 2 7" xfId="3823"/>
    <cellStyle name="40% - Accent3 2 2 5 2 8" xfId="24156"/>
    <cellStyle name="40% - Accent3 2 2 5 2 9" xfId="36021"/>
    <cellStyle name="40% - Accent3 2 2 5 3" xfId="1478"/>
    <cellStyle name="40% - Accent3 2 2 5 3 2" xfId="8076"/>
    <cellStyle name="40% - Accent3 2 2 5 3 2 2" xfId="11089"/>
    <cellStyle name="40% - Accent3 2 2 5 3 2 2 2" xfId="21817"/>
    <cellStyle name="40% - Accent3 2 2 5 3 2 2 2 2" xfId="33433"/>
    <cellStyle name="40% - Accent3 2 2 5 3 2 2 2 3" xfId="49289"/>
    <cellStyle name="40% - Accent3 2 2 5 3 2 2 3" xfId="27625"/>
    <cellStyle name="40% - Accent3 2 2 5 3 2 2 4" xfId="41231"/>
    <cellStyle name="40% - Accent3 2 2 5 3 2 3" xfId="19699"/>
    <cellStyle name="40% - Accent3 2 2 5 3 2 3 2" xfId="31315"/>
    <cellStyle name="40% - Accent3 2 2 5 3 2 3 3" xfId="47171"/>
    <cellStyle name="40% - Accent3 2 2 5 3 2 4" xfId="25507"/>
    <cellStyle name="40% - Accent3 2 2 5 3 2 5" xfId="38696"/>
    <cellStyle name="40% - Accent3 2 2 5 3 3" xfId="17178"/>
    <cellStyle name="40% - Accent3 2 2 5 3 3 2" xfId="22986"/>
    <cellStyle name="40% - Accent3 2 2 5 3 3 2 2" xfId="34602"/>
    <cellStyle name="40% - Accent3 2 2 5 3 3 2 3" xfId="50458"/>
    <cellStyle name="40% - Accent3 2 2 5 3 3 3" xfId="28794"/>
    <cellStyle name="40% - Accent3 2 2 5 3 3 4" xfId="44650"/>
    <cellStyle name="40% - Accent3 2 2 5 3 4" xfId="9841"/>
    <cellStyle name="40% - Accent3 2 2 5 3 4 2" xfId="20867"/>
    <cellStyle name="40% - Accent3 2 2 5 3 4 2 2" xfId="32483"/>
    <cellStyle name="40% - Accent3 2 2 5 3 4 2 3" xfId="48339"/>
    <cellStyle name="40% - Accent3 2 2 5 3 4 3" xfId="26675"/>
    <cellStyle name="40% - Accent3 2 2 5 3 4 4" xfId="40143"/>
    <cellStyle name="40% - Accent3 2 2 5 3 5" xfId="18530"/>
    <cellStyle name="40% - Accent3 2 2 5 3 5 2" xfId="30146"/>
    <cellStyle name="40% - Accent3 2 2 5 3 5 3" xfId="46002"/>
    <cellStyle name="40% - Accent3 2 2 5 3 6" xfId="4005"/>
    <cellStyle name="40% - Accent3 2 2 5 3 7" xfId="24338"/>
    <cellStyle name="40% - Accent3 2 2 5 3 8" xfId="36203"/>
    <cellStyle name="40% - Accent3 2 2 5 4" xfId="1626"/>
    <cellStyle name="40% - Accent3 2 2 5 4 2" xfId="8191"/>
    <cellStyle name="40% - Accent3 2 2 5 4 2 2" xfId="11213"/>
    <cellStyle name="40% - Accent3 2 2 5 4 2 2 2" xfId="21928"/>
    <cellStyle name="40% - Accent3 2 2 5 4 2 2 2 2" xfId="33544"/>
    <cellStyle name="40% - Accent3 2 2 5 4 2 2 2 3" xfId="49400"/>
    <cellStyle name="40% - Accent3 2 2 5 4 2 2 3" xfId="27736"/>
    <cellStyle name="40% - Accent3 2 2 5 4 2 2 4" xfId="41349"/>
    <cellStyle name="40% - Accent3 2 2 5 4 2 3" xfId="19810"/>
    <cellStyle name="40% - Accent3 2 2 5 4 2 3 2" xfId="31426"/>
    <cellStyle name="40% - Accent3 2 2 5 4 2 3 3" xfId="47282"/>
    <cellStyle name="40% - Accent3 2 2 5 4 2 4" xfId="25618"/>
    <cellStyle name="40% - Accent3 2 2 5 4 2 5" xfId="38810"/>
    <cellStyle name="40% - Accent3 2 2 5 4 3" xfId="17289"/>
    <cellStyle name="40% - Accent3 2 2 5 4 3 2" xfId="23097"/>
    <cellStyle name="40% - Accent3 2 2 5 4 3 2 2" xfId="34713"/>
    <cellStyle name="40% - Accent3 2 2 5 4 3 2 3" xfId="50569"/>
    <cellStyle name="40% - Accent3 2 2 5 4 3 3" xfId="28905"/>
    <cellStyle name="40% - Accent3 2 2 5 4 3 4" xfId="44761"/>
    <cellStyle name="40% - Accent3 2 2 5 4 4" xfId="9368"/>
    <cellStyle name="40% - Accent3 2 2 5 4 4 2" xfId="20394"/>
    <cellStyle name="40% - Accent3 2 2 5 4 4 2 2" xfId="32010"/>
    <cellStyle name="40% - Accent3 2 2 5 4 4 2 3" xfId="47866"/>
    <cellStyle name="40% - Accent3 2 2 5 4 4 3" xfId="26202"/>
    <cellStyle name="40% - Accent3 2 2 5 4 4 4" xfId="39670"/>
    <cellStyle name="40% - Accent3 2 2 5 4 5" xfId="18641"/>
    <cellStyle name="40% - Accent3 2 2 5 4 5 2" xfId="30257"/>
    <cellStyle name="40% - Accent3 2 2 5 4 5 3" xfId="46113"/>
    <cellStyle name="40% - Accent3 2 2 5 4 6" xfId="4153"/>
    <cellStyle name="40% - Accent3 2 2 5 4 7" xfId="24449"/>
    <cellStyle name="40% - Accent3 2 2 5 4 8" xfId="36335"/>
    <cellStyle name="40% - Accent3 2 2 5 5" xfId="897"/>
    <cellStyle name="40% - Accent3 2 2 5 5 2" xfId="7592"/>
    <cellStyle name="40% - Accent3 2 2 5 5 2 2" xfId="16705"/>
    <cellStyle name="40% - Accent3 2 2 5 5 2 2 2" xfId="22513"/>
    <cellStyle name="40% - Accent3 2 2 5 5 2 2 2 2" xfId="34129"/>
    <cellStyle name="40% - Accent3 2 2 5 5 2 2 2 3" xfId="49985"/>
    <cellStyle name="40% - Accent3 2 2 5 5 2 2 3" xfId="28321"/>
    <cellStyle name="40% - Accent3 2 2 5 5 2 2 4" xfId="44177"/>
    <cellStyle name="40% - Accent3 2 2 5 5 2 3" xfId="19226"/>
    <cellStyle name="40% - Accent3 2 2 5 5 2 3 2" xfId="30842"/>
    <cellStyle name="40% - Accent3 2 2 5 5 2 3 3" xfId="46698"/>
    <cellStyle name="40% - Accent3 2 2 5 5 2 4" xfId="25034"/>
    <cellStyle name="40% - Accent3 2 2 5 5 2 5" xfId="38218"/>
    <cellStyle name="40% - Accent3 2 2 5 5 3" xfId="10581"/>
    <cellStyle name="40% - Accent3 2 2 5 5 3 2" xfId="21344"/>
    <cellStyle name="40% - Accent3 2 2 5 5 3 2 2" xfId="32960"/>
    <cellStyle name="40% - Accent3 2 2 5 5 3 2 3" xfId="48816"/>
    <cellStyle name="40% - Accent3 2 2 5 5 3 3" xfId="27152"/>
    <cellStyle name="40% - Accent3 2 2 5 5 3 4" xfId="40741"/>
    <cellStyle name="40% - Accent3 2 2 5 5 4" xfId="18057"/>
    <cellStyle name="40% - Accent3 2 2 5 5 4 2" xfId="29673"/>
    <cellStyle name="40% - Accent3 2 2 5 5 4 3" xfId="45529"/>
    <cellStyle name="40% - Accent3 2 2 5 5 5" xfId="3433"/>
    <cellStyle name="40% - Accent3 2 2 5 5 6" xfId="23865"/>
    <cellStyle name="40% - Accent3 2 2 5 5 7" xfId="35686"/>
    <cellStyle name="40% - Accent3 2 2 5 6" xfId="3099"/>
    <cellStyle name="40% - Accent3 2 2 5 6 2" xfId="10329"/>
    <cellStyle name="40% - Accent3 2 2 5 6 2 2" xfId="21124"/>
    <cellStyle name="40% - Accent3 2 2 5 6 2 2 2" xfId="32740"/>
    <cellStyle name="40% - Accent3 2 2 5 6 2 2 3" xfId="48596"/>
    <cellStyle name="40% - Accent3 2 2 5 6 2 3" xfId="26932"/>
    <cellStyle name="40% - Accent3 2 2 5 6 2 4" xfId="40504"/>
    <cellStyle name="40% - Accent3 2 2 5 6 3" xfId="17837"/>
    <cellStyle name="40% - Accent3 2 2 5 6 3 2" xfId="29453"/>
    <cellStyle name="40% - Accent3 2 2 5 6 3 3" xfId="45309"/>
    <cellStyle name="40% - Accent3 2 2 5 6 4" xfId="23645"/>
    <cellStyle name="40% - Accent3 2 2 5 6 5" xfId="35415"/>
    <cellStyle name="40% - Accent3 2 2 5 7" xfId="7292"/>
    <cellStyle name="40% - Accent3 2 2 5 7 2" xfId="9962"/>
    <cellStyle name="40% - Accent3 2 2 5 7 2 2" xfId="20941"/>
    <cellStyle name="40% - Accent3 2 2 5 7 2 2 2" xfId="32557"/>
    <cellStyle name="40% - Accent3 2 2 5 7 2 2 3" xfId="48413"/>
    <cellStyle name="40% - Accent3 2 2 5 7 2 3" xfId="26749"/>
    <cellStyle name="40% - Accent3 2 2 5 7 2 4" xfId="40242"/>
    <cellStyle name="40% - Accent3 2 2 5 7 3" xfId="19006"/>
    <cellStyle name="40% - Accent3 2 2 5 7 3 2" xfId="30622"/>
    <cellStyle name="40% - Accent3 2 2 5 7 3 3" xfId="46478"/>
    <cellStyle name="40% - Accent3 2 2 5 7 4" xfId="24814"/>
    <cellStyle name="40% - Accent3 2 2 5 7 5" xfId="37964"/>
    <cellStyle name="40% - Accent3 2 2 5 8" xfId="16485"/>
    <cellStyle name="40% - Accent3 2 2 5 8 2" xfId="22293"/>
    <cellStyle name="40% - Accent3 2 2 5 8 2 2" xfId="33909"/>
    <cellStyle name="40% - Accent3 2 2 5 8 2 3" xfId="49765"/>
    <cellStyle name="40% - Accent3 2 2 5 8 3" xfId="28101"/>
    <cellStyle name="40% - Accent3 2 2 5 8 4" xfId="43957"/>
    <cellStyle name="40% - Accent3 2 2 5 9" xfId="9257"/>
    <cellStyle name="40% - Accent3 2 2 5 9 2" xfId="20283"/>
    <cellStyle name="40% - Accent3 2 2 5 9 2 2" xfId="31899"/>
    <cellStyle name="40% - Accent3 2 2 5 9 2 3" xfId="47755"/>
    <cellStyle name="40% - Accent3 2 2 5 9 3" xfId="26091"/>
    <cellStyle name="40% - Accent3 2 2 5 9 4" xfId="39559"/>
    <cellStyle name="40% - Accent3 2 2 6" xfId="1090"/>
    <cellStyle name="40% - Accent3 2 2 6 2" xfId="1849"/>
    <cellStyle name="40% - Accent3 2 2 6 2 2" xfId="8393"/>
    <cellStyle name="40% - Accent3 2 2 6 2 2 2" xfId="17435"/>
    <cellStyle name="40% - Accent3 2 2 6 2 2 2 2" xfId="23243"/>
    <cellStyle name="40% - Accent3 2 2 6 2 2 2 2 2" xfId="34859"/>
    <cellStyle name="40% - Accent3 2 2 6 2 2 2 2 3" xfId="50715"/>
    <cellStyle name="40% - Accent3 2 2 6 2 2 2 3" xfId="29051"/>
    <cellStyle name="40% - Accent3 2 2 6 2 2 2 4" xfId="44907"/>
    <cellStyle name="40% - Accent3 2 2 6 2 2 3" xfId="19956"/>
    <cellStyle name="40% - Accent3 2 2 6 2 2 3 2" xfId="31572"/>
    <cellStyle name="40% - Accent3 2 2 6 2 2 3 3" xfId="47428"/>
    <cellStyle name="40% - Accent3 2 2 6 2 2 4" xfId="25764"/>
    <cellStyle name="40% - Accent3 2 2 6 2 2 5" xfId="38983"/>
    <cellStyle name="40% - Accent3 2 2 6 2 3" xfId="11366"/>
    <cellStyle name="40% - Accent3 2 2 6 2 3 2" xfId="22074"/>
    <cellStyle name="40% - Accent3 2 2 6 2 3 2 2" xfId="33690"/>
    <cellStyle name="40% - Accent3 2 2 6 2 3 2 3" xfId="49546"/>
    <cellStyle name="40% - Accent3 2 2 6 2 3 3" xfId="27882"/>
    <cellStyle name="40% - Accent3 2 2 6 2 3 4" xfId="41498"/>
    <cellStyle name="40% - Accent3 2 2 6 2 4" xfId="18787"/>
    <cellStyle name="40% - Accent3 2 2 6 2 4 2" xfId="30403"/>
    <cellStyle name="40% - Accent3 2 2 6 2 4 3" xfId="46259"/>
    <cellStyle name="40% - Accent3 2 2 6 2 5" xfId="4376"/>
    <cellStyle name="40% - Accent3 2 2 6 2 6" xfId="24595"/>
    <cellStyle name="40% - Accent3 2 2 6 2 7" xfId="36514"/>
    <cellStyle name="40% - Accent3 2 2 6 3" xfId="7749"/>
    <cellStyle name="40% - Accent3 2 2 6 3 2" xfId="10747"/>
    <cellStyle name="40% - Accent3 2 2 6 3 2 2" xfId="21490"/>
    <cellStyle name="40% - Accent3 2 2 6 3 2 2 2" xfId="33106"/>
    <cellStyle name="40% - Accent3 2 2 6 3 2 2 3" xfId="48962"/>
    <cellStyle name="40% - Accent3 2 2 6 3 2 3" xfId="27298"/>
    <cellStyle name="40% - Accent3 2 2 6 3 2 4" xfId="40896"/>
    <cellStyle name="40% - Accent3 2 2 6 3 3" xfId="19372"/>
    <cellStyle name="40% - Accent3 2 2 6 3 3 2" xfId="30988"/>
    <cellStyle name="40% - Accent3 2 2 6 3 3 3" xfId="46844"/>
    <cellStyle name="40% - Accent3 2 2 6 3 4" xfId="25180"/>
    <cellStyle name="40% - Accent3 2 2 6 3 5" xfId="38369"/>
    <cellStyle name="40% - Accent3 2 2 6 4" xfId="16851"/>
    <cellStyle name="40% - Accent3 2 2 6 4 2" xfId="22659"/>
    <cellStyle name="40% - Accent3 2 2 6 4 2 2" xfId="34275"/>
    <cellStyle name="40% - Accent3 2 2 6 4 2 3" xfId="50131"/>
    <cellStyle name="40% - Accent3 2 2 6 4 3" xfId="28467"/>
    <cellStyle name="40% - Accent3 2 2 6 4 4" xfId="44323"/>
    <cellStyle name="40% - Accent3 2 2 6 5" xfId="9514"/>
    <cellStyle name="40% - Accent3 2 2 6 5 2" xfId="20540"/>
    <cellStyle name="40% - Accent3 2 2 6 5 2 2" xfId="32156"/>
    <cellStyle name="40% - Accent3 2 2 6 5 2 3" xfId="48012"/>
    <cellStyle name="40% - Accent3 2 2 6 5 3" xfId="26348"/>
    <cellStyle name="40% - Accent3 2 2 6 5 4" xfId="39816"/>
    <cellStyle name="40% - Accent3 2 2 6 6" xfId="18203"/>
    <cellStyle name="40% - Accent3 2 2 6 6 2" xfId="29819"/>
    <cellStyle name="40% - Accent3 2 2 6 6 3" xfId="45675"/>
    <cellStyle name="40% - Accent3 2 2 6 7" xfId="3617"/>
    <cellStyle name="40% - Accent3 2 2 6 8" xfId="24011"/>
    <cellStyle name="40% - Accent3 2 2 6 9" xfId="35849"/>
    <cellStyle name="40% - Accent3 2 2 7" xfId="1333"/>
    <cellStyle name="40% - Accent3 2 2 7 2" xfId="7931"/>
    <cellStyle name="40% - Accent3 2 2 7 2 2" xfId="10944"/>
    <cellStyle name="40% - Accent3 2 2 7 2 2 2" xfId="21672"/>
    <cellStyle name="40% - Accent3 2 2 7 2 2 2 2" xfId="33288"/>
    <cellStyle name="40% - Accent3 2 2 7 2 2 2 3" xfId="49144"/>
    <cellStyle name="40% - Accent3 2 2 7 2 2 3" xfId="27480"/>
    <cellStyle name="40% - Accent3 2 2 7 2 2 4" xfId="41086"/>
    <cellStyle name="40% - Accent3 2 2 7 2 3" xfId="19554"/>
    <cellStyle name="40% - Accent3 2 2 7 2 3 2" xfId="31170"/>
    <cellStyle name="40% - Accent3 2 2 7 2 3 3" xfId="47026"/>
    <cellStyle name="40% - Accent3 2 2 7 2 4" xfId="25362"/>
    <cellStyle name="40% - Accent3 2 2 7 2 5" xfId="38551"/>
    <cellStyle name="40% - Accent3 2 2 7 3" xfId="17033"/>
    <cellStyle name="40% - Accent3 2 2 7 3 2" xfId="22841"/>
    <cellStyle name="40% - Accent3 2 2 7 3 2 2" xfId="34457"/>
    <cellStyle name="40% - Accent3 2 2 7 3 2 3" xfId="50313"/>
    <cellStyle name="40% - Accent3 2 2 7 3 3" xfId="28649"/>
    <cellStyle name="40% - Accent3 2 2 7 3 4" xfId="44505"/>
    <cellStyle name="40% - Accent3 2 2 7 4" xfId="9696"/>
    <cellStyle name="40% - Accent3 2 2 7 4 2" xfId="20722"/>
    <cellStyle name="40% - Accent3 2 2 7 4 2 2" xfId="32338"/>
    <cellStyle name="40% - Accent3 2 2 7 4 2 3" xfId="48194"/>
    <cellStyle name="40% - Accent3 2 2 7 4 3" xfId="26530"/>
    <cellStyle name="40% - Accent3 2 2 7 4 4" xfId="39998"/>
    <cellStyle name="40% - Accent3 2 2 7 5" xfId="18385"/>
    <cellStyle name="40% - Accent3 2 2 7 5 2" xfId="30001"/>
    <cellStyle name="40% - Accent3 2 2 7 5 3" xfId="45857"/>
    <cellStyle name="40% - Accent3 2 2 7 6" xfId="3860"/>
    <cellStyle name="40% - Accent3 2 2 7 7" xfId="24193"/>
    <cellStyle name="40% - Accent3 2 2 7 8" xfId="36058"/>
    <cellStyle name="40% - Accent3 2 2 8" xfId="1519"/>
    <cellStyle name="40% - Accent3 2 2 8 2" xfId="8113"/>
    <cellStyle name="40% - Accent3 2 2 8 2 2" xfId="11128"/>
    <cellStyle name="40% - Accent3 2 2 8 2 2 2" xfId="21854"/>
    <cellStyle name="40% - Accent3 2 2 8 2 2 2 2" xfId="33470"/>
    <cellStyle name="40% - Accent3 2 2 8 2 2 2 3" xfId="49326"/>
    <cellStyle name="40% - Accent3 2 2 8 2 2 3" xfId="27662"/>
    <cellStyle name="40% - Accent3 2 2 8 2 2 4" xfId="41269"/>
    <cellStyle name="40% - Accent3 2 2 8 2 3" xfId="19736"/>
    <cellStyle name="40% - Accent3 2 2 8 2 3 2" xfId="31352"/>
    <cellStyle name="40% - Accent3 2 2 8 2 3 3" xfId="47208"/>
    <cellStyle name="40% - Accent3 2 2 8 2 4" xfId="25544"/>
    <cellStyle name="40% - Accent3 2 2 8 2 5" xfId="38733"/>
    <cellStyle name="40% - Accent3 2 2 8 3" xfId="17215"/>
    <cellStyle name="40% - Accent3 2 2 8 3 2" xfId="23023"/>
    <cellStyle name="40% - Accent3 2 2 8 3 2 2" xfId="34639"/>
    <cellStyle name="40% - Accent3 2 2 8 3 2 3" xfId="50495"/>
    <cellStyle name="40% - Accent3 2 2 8 3 3" xfId="28831"/>
    <cellStyle name="40% - Accent3 2 2 8 3 4" xfId="44687"/>
    <cellStyle name="40% - Accent3 2 2 8 4" xfId="9294"/>
    <cellStyle name="40% - Accent3 2 2 8 4 2" xfId="20320"/>
    <cellStyle name="40% - Accent3 2 2 8 4 2 2" xfId="31936"/>
    <cellStyle name="40% - Accent3 2 2 8 4 2 3" xfId="47792"/>
    <cellStyle name="40% - Accent3 2 2 8 4 3" xfId="26128"/>
    <cellStyle name="40% - Accent3 2 2 8 4 4" xfId="39596"/>
    <cellStyle name="40% - Accent3 2 2 8 5" xfId="18567"/>
    <cellStyle name="40% - Accent3 2 2 8 5 2" xfId="30183"/>
    <cellStyle name="40% - Accent3 2 2 8 5 3" xfId="46039"/>
    <cellStyle name="40% - Accent3 2 2 8 6" xfId="4046"/>
    <cellStyle name="40% - Accent3 2 2 8 7" xfId="24375"/>
    <cellStyle name="40% - Accent3 2 2 8 8" xfId="36243"/>
    <cellStyle name="40% - Accent3 2 2 9" xfId="813"/>
    <cellStyle name="40% - Accent3 2 2 9 2" xfId="7508"/>
    <cellStyle name="40% - Accent3 2 2 9 2 2" xfId="16631"/>
    <cellStyle name="40% - Accent3 2 2 9 2 2 2" xfId="22439"/>
    <cellStyle name="40% - Accent3 2 2 9 2 2 2 2" xfId="34055"/>
    <cellStyle name="40% - Accent3 2 2 9 2 2 2 3" xfId="49911"/>
    <cellStyle name="40% - Accent3 2 2 9 2 2 3" xfId="28247"/>
    <cellStyle name="40% - Accent3 2 2 9 2 2 4" xfId="44103"/>
    <cellStyle name="40% - Accent3 2 2 9 2 3" xfId="19152"/>
    <cellStyle name="40% - Accent3 2 2 9 2 3 2" xfId="30768"/>
    <cellStyle name="40% - Accent3 2 2 9 2 3 3" xfId="46624"/>
    <cellStyle name="40% - Accent3 2 2 9 2 4" xfId="24960"/>
    <cellStyle name="40% - Accent3 2 2 9 2 5" xfId="38141"/>
    <cellStyle name="40% - Accent3 2 2 9 3" xfId="10507"/>
    <cellStyle name="40% - Accent3 2 2 9 3 2" xfId="21270"/>
    <cellStyle name="40% - Accent3 2 2 9 3 2 2" xfId="32886"/>
    <cellStyle name="40% - Accent3 2 2 9 3 2 3" xfId="48742"/>
    <cellStyle name="40% - Accent3 2 2 9 3 3" xfId="27078"/>
    <cellStyle name="40% - Accent3 2 2 9 3 4" xfId="40667"/>
    <cellStyle name="40% - Accent3 2 2 9 4" xfId="17983"/>
    <cellStyle name="40% - Accent3 2 2 9 4 2" xfId="29599"/>
    <cellStyle name="40% - Accent3 2 2 9 4 3" xfId="45455"/>
    <cellStyle name="40% - Accent3 2 2 9 5" xfId="3349"/>
    <cellStyle name="40% - Accent3 2 2 9 6" xfId="23791"/>
    <cellStyle name="40% - Accent3 2 2 9 7" xfId="35609"/>
    <cellStyle name="40% - Accent3 2 3" xfId="587"/>
    <cellStyle name="40% - Accent3 2 3 10" xfId="9131"/>
    <cellStyle name="40% - Accent3 2 3 10 2" xfId="20157"/>
    <cellStyle name="40% - Accent3 2 3 10 2 2" xfId="31773"/>
    <cellStyle name="40% - Accent3 2 3 10 2 3" xfId="47629"/>
    <cellStyle name="40% - Accent3 2 3 10 3" xfId="25965"/>
    <cellStyle name="40% - Accent3 2 3 10 4" xfId="39433"/>
    <cellStyle name="40% - Accent3 2 3 11" xfId="17673"/>
    <cellStyle name="40% - Accent3 2 3 11 2" xfId="29289"/>
    <cellStyle name="40% - Accent3 2 3 11 3" xfId="45145"/>
    <cellStyle name="40% - Accent3 2 3 12" xfId="2671"/>
    <cellStyle name="40% - Accent3 2 3 13" xfId="23481"/>
    <cellStyle name="40% - Accent3 2 3 14" xfId="35128"/>
    <cellStyle name="40% - Accent3 2 3 2" xfId="916"/>
    <cellStyle name="40% - Accent3 2 3 2 2" xfId="1645"/>
    <cellStyle name="40% - Accent3 2 3 2 2 2" xfId="8210"/>
    <cellStyle name="40% - Accent3 2 3 2 2 2 2" xfId="17308"/>
    <cellStyle name="40% - Accent3 2 3 2 2 2 2 2" xfId="23116"/>
    <cellStyle name="40% - Accent3 2 3 2 2 2 2 2 2" xfId="34732"/>
    <cellStyle name="40% - Accent3 2 3 2 2 2 2 2 3" xfId="50588"/>
    <cellStyle name="40% - Accent3 2 3 2 2 2 2 3" xfId="28924"/>
    <cellStyle name="40% - Accent3 2 3 2 2 2 2 4" xfId="44780"/>
    <cellStyle name="40% - Accent3 2 3 2 2 2 3" xfId="19829"/>
    <cellStyle name="40% - Accent3 2 3 2 2 2 3 2" xfId="31445"/>
    <cellStyle name="40% - Accent3 2 3 2 2 2 3 3" xfId="47301"/>
    <cellStyle name="40% - Accent3 2 3 2 2 2 4" xfId="25637"/>
    <cellStyle name="40% - Accent3 2 3 2 2 2 5" xfId="38829"/>
    <cellStyle name="40% - Accent3 2 3 2 2 3" xfId="11232"/>
    <cellStyle name="40% - Accent3 2 3 2 2 3 2" xfId="21947"/>
    <cellStyle name="40% - Accent3 2 3 2 2 3 2 2" xfId="33563"/>
    <cellStyle name="40% - Accent3 2 3 2 2 3 2 3" xfId="49419"/>
    <cellStyle name="40% - Accent3 2 3 2 2 3 3" xfId="27755"/>
    <cellStyle name="40% - Accent3 2 3 2 2 3 4" xfId="41368"/>
    <cellStyle name="40% - Accent3 2 3 2 2 4" xfId="18660"/>
    <cellStyle name="40% - Accent3 2 3 2 2 4 2" xfId="30276"/>
    <cellStyle name="40% - Accent3 2 3 2 2 4 3" xfId="46132"/>
    <cellStyle name="40% - Accent3 2 3 2 2 5" xfId="4172"/>
    <cellStyle name="40% - Accent3 2 3 2 2 6" xfId="24468"/>
    <cellStyle name="40% - Accent3 2 3 2 2 7" xfId="36354"/>
    <cellStyle name="40% - Accent3 2 3 2 3" xfId="7611"/>
    <cellStyle name="40% - Accent3 2 3 2 3 2" xfId="10600"/>
    <cellStyle name="40% - Accent3 2 3 2 3 2 2" xfId="21363"/>
    <cellStyle name="40% - Accent3 2 3 2 3 2 2 2" xfId="32979"/>
    <cellStyle name="40% - Accent3 2 3 2 3 2 2 3" xfId="48835"/>
    <cellStyle name="40% - Accent3 2 3 2 3 2 3" xfId="27171"/>
    <cellStyle name="40% - Accent3 2 3 2 3 2 4" xfId="40760"/>
    <cellStyle name="40% - Accent3 2 3 2 3 3" xfId="19245"/>
    <cellStyle name="40% - Accent3 2 3 2 3 3 2" xfId="30861"/>
    <cellStyle name="40% - Accent3 2 3 2 3 3 3" xfId="46717"/>
    <cellStyle name="40% - Accent3 2 3 2 3 4" xfId="25053"/>
    <cellStyle name="40% - Accent3 2 3 2 3 5" xfId="38237"/>
    <cellStyle name="40% - Accent3 2 3 2 4" xfId="16724"/>
    <cellStyle name="40% - Accent3 2 3 2 4 2" xfId="22532"/>
    <cellStyle name="40% - Accent3 2 3 2 4 2 2" xfId="34148"/>
    <cellStyle name="40% - Accent3 2 3 2 4 2 3" xfId="50004"/>
    <cellStyle name="40% - Accent3 2 3 2 4 3" xfId="28340"/>
    <cellStyle name="40% - Accent3 2 3 2 4 4" xfId="44196"/>
    <cellStyle name="40% - Accent3 2 3 2 5" xfId="9387"/>
    <cellStyle name="40% - Accent3 2 3 2 5 2" xfId="20413"/>
    <cellStyle name="40% - Accent3 2 3 2 5 2 2" xfId="32029"/>
    <cellStyle name="40% - Accent3 2 3 2 5 2 3" xfId="47885"/>
    <cellStyle name="40% - Accent3 2 3 2 5 3" xfId="26221"/>
    <cellStyle name="40% - Accent3 2 3 2 5 4" xfId="39689"/>
    <cellStyle name="40% - Accent3 2 3 2 6" xfId="18076"/>
    <cellStyle name="40% - Accent3 2 3 2 6 2" xfId="29692"/>
    <cellStyle name="40% - Accent3 2 3 2 6 3" xfId="45548"/>
    <cellStyle name="40% - Accent3 2 3 2 7" xfId="3452"/>
    <cellStyle name="40% - Accent3 2 3 2 8" xfId="23884"/>
    <cellStyle name="40% - Accent3 2 3 2 9" xfId="35705"/>
    <cellStyle name="40% - Accent3 2 3 3" xfId="1138"/>
    <cellStyle name="40% - Accent3 2 3 3 2" xfId="1868"/>
    <cellStyle name="40% - Accent3 2 3 3 2 2" xfId="8412"/>
    <cellStyle name="40% - Accent3 2 3 3 2 2 2" xfId="17454"/>
    <cellStyle name="40% - Accent3 2 3 3 2 2 2 2" xfId="23262"/>
    <cellStyle name="40% - Accent3 2 3 3 2 2 2 2 2" xfId="34878"/>
    <cellStyle name="40% - Accent3 2 3 3 2 2 2 2 3" xfId="50734"/>
    <cellStyle name="40% - Accent3 2 3 3 2 2 2 3" xfId="29070"/>
    <cellStyle name="40% - Accent3 2 3 3 2 2 2 4" xfId="44926"/>
    <cellStyle name="40% - Accent3 2 3 3 2 2 3" xfId="19975"/>
    <cellStyle name="40% - Accent3 2 3 3 2 2 3 2" xfId="31591"/>
    <cellStyle name="40% - Accent3 2 3 3 2 2 3 3" xfId="47447"/>
    <cellStyle name="40% - Accent3 2 3 3 2 2 4" xfId="25783"/>
    <cellStyle name="40% - Accent3 2 3 3 2 2 5" xfId="39002"/>
    <cellStyle name="40% - Accent3 2 3 3 2 3" xfId="11385"/>
    <cellStyle name="40% - Accent3 2 3 3 2 3 2" xfId="22093"/>
    <cellStyle name="40% - Accent3 2 3 3 2 3 2 2" xfId="33709"/>
    <cellStyle name="40% - Accent3 2 3 3 2 3 2 3" xfId="49565"/>
    <cellStyle name="40% - Accent3 2 3 3 2 3 3" xfId="27901"/>
    <cellStyle name="40% - Accent3 2 3 3 2 3 4" xfId="41517"/>
    <cellStyle name="40% - Accent3 2 3 3 2 4" xfId="18806"/>
    <cellStyle name="40% - Accent3 2 3 3 2 4 2" xfId="30422"/>
    <cellStyle name="40% - Accent3 2 3 3 2 4 3" xfId="46278"/>
    <cellStyle name="40% - Accent3 2 3 3 2 5" xfId="4395"/>
    <cellStyle name="40% - Accent3 2 3 3 2 6" xfId="24614"/>
    <cellStyle name="40% - Accent3 2 3 3 2 7" xfId="36533"/>
    <cellStyle name="40% - Accent3 2 3 3 3" xfId="7768"/>
    <cellStyle name="40% - Accent3 2 3 3 3 2" xfId="10773"/>
    <cellStyle name="40% - Accent3 2 3 3 3 2 2" xfId="21509"/>
    <cellStyle name="40% - Accent3 2 3 3 3 2 2 2" xfId="33125"/>
    <cellStyle name="40% - Accent3 2 3 3 3 2 2 3" xfId="48981"/>
    <cellStyle name="40% - Accent3 2 3 3 3 2 3" xfId="27317"/>
    <cellStyle name="40% - Accent3 2 3 3 3 2 4" xfId="40917"/>
    <cellStyle name="40% - Accent3 2 3 3 3 3" xfId="19391"/>
    <cellStyle name="40% - Accent3 2 3 3 3 3 2" xfId="31007"/>
    <cellStyle name="40% - Accent3 2 3 3 3 3 3" xfId="46863"/>
    <cellStyle name="40% - Accent3 2 3 3 3 4" xfId="25199"/>
    <cellStyle name="40% - Accent3 2 3 3 3 5" xfId="38388"/>
    <cellStyle name="40% - Accent3 2 3 3 4" xfId="16870"/>
    <cellStyle name="40% - Accent3 2 3 3 4 2" xfId="22678"/>
    <cellStyle name="40% - Accent3 2 3 3 4 2 2" xfId="34294"/>
    <cellStyle name="40% - Accent3 2 3 3 4 2 3" xfId="50150"/>
    <cellStyle name="40% - Accent3 2 3 3 4 3" xfId="28486"/>
    <cellStyle name="40% - Accent3 2 3 3 4 4" xfId="44342"/>
    <cellStyle name="40% - Accent3 2 3 3 5" xfId="9533"/>
    <cellStyle name="40% - Accent3 2 3 3 5 2" xfId="20559"/>
    <cellStyle name="40% - Accent3 2 3 3 5 2 2" xfId="32175"/>
    <cellStyle name="40% - Accent3 2 3 3 5 2 3" xfId="48031"/>
    <cellStyle name="40% - Accent3 2 3 3 5 3" xfId="26367"/>
    <cellStyle name="40% - Accent3 2 3 3 5 4" xfId="39835"/>
    <cellStyle name="40% - Accent3 2 3 3 6" xfId="18222"/>
    <cellStyle name="40% - Accent3 2 3 3 6 2" xfId="29838"/>
    <cellStyle name="40% - Accent3 2 3 3 6 3" xfId="45694"/>
    <cellStyle name="40% - Accent3 2 3 3 7" xfId="3665"/>
    <cellStyle name="40% - Accent3 2 3 3 8" xfId="24030"/>
    <cellStyle name="40% - Accent3 2 3 3 9" xfId="35883"/>
    <cellStyle name="40% - Accent3 2 3 4" xfId="1352"/>
    <cellStyle name="40% - Accent3 2 3 4 2" xfId="7950"/>
    <cellStyle name="40% - Accent3 2 3 4 2 2" xfId="10963"/>
    <cellStyle name="40% - Accent3 2 3 4 2 2 2" xfId="21691"/>
    <cellStyle name="40% - Accent3 2 3 4 2 2 2 2" xfId="33307"/>
    <cellStyle name="40% - Accent3 2 3 4 2 2 2 3" xfId="49163"/>
    <cellStyle name="40% - Accent3 2 3 4 2 2 3" xfId="27499"/>
    <cellStyle name="40% - Accent3 2 3 4 2 2 4" xfId="41105"/>
    <cellStyle name="40% - Accent3 2 3 4 2 3" xfId="19573"/>
    <cellStyle name="40% - Accent3 2 3 4 2 3 2" xfId="31189"/>
    <cellStyle name="40% - Accent3 2 3 4 2 3 3" xfId="47045"/>
    <cellStyle name="40% - Accent3 2 3 4 2 4" xfId="25381"/>
    <cellStyle name="40% - Accent3 2 3 4 2 5" xfId="38570"/>
    <cellStyle name="40% - Accent3 2 3 4 3" xfId="17052"/>
    <cellStyle name="40% - Accent3 2 3 4 3 2" xfId="22860"/>
    <cellStyle name="40% - Accent3 2 3 4 3 2 2" xfId="34476"/>
    <cellStyle name="40% - Accent3 2 3 4 3 2 3" xfId="50332"/>
    <cellStyle name="40% - Accent3 2 3 4 3 3" xfId="28668"/>
    <cellStyle name="40% - Accent3 2 3 4 3 4" xfId="44524"/>
    <cellStyle name="40% - Accent3 2 3 4 4" xfId="9715"/>
    <cellStyle name="40% - Accent3 2 3 4 4 2" xfId="20741"/>
    <cellStyle name="40% - Accent3 2 3 4 4 2 2" xfId="32357"/>
    <cellStyle name="40% - Accent3 2 3 4 4 2 3" xfId="48213"/>
    <cellStyle name="40% - Accent3 2 3 4 4 3" xfId="26549"/>
    <cellStyle name="40% - Accent3 2 3 4 4 4" xfId="40017"/>
    <cellStyle name="40% - Accent3 2 3 4 5" xfId="18404"/>
    <cellStyle name="40% - Accent3 2 3 4 5 2" xfId="30020"/>
    <cellStyle name="40% - Accent3 2 3 4 5 3" xfId="45876"/>
    <cellStyle name="40% - Accent3 2 3 4 6" xfId="3879"/>
    <cellStyle name="40% - Accent3 2 3 4 7" xfId="24212"/>
    <cellStyle name="40% - Accent3 2 3 4 8" xfId="36077"/>
    <cellStyle name="40% - Accent3 2 3 5" xfId="1567"/>
    <cellStyle name="40% - Accent3 2 3 5 2" xfId="8132"/>
    <cellStyle name="40% - Accent3 2 3 5 2 2" xfId="11158"/>
    <cellStyle name="40% - Accent3 2 3 5 2 2 2" xfId="21873"/>
    <cellStyle name="40% - Accent3 2 3 5 2 2 2 2" xfId="33489"/>
    <cellStyle name="40% - Accent3 2 3 5 2 2 2 3" xfId="49345"/>
    <cellStyle name="40% - Accent3 2 3 5 2 2 3" xfId="27681"/>
    <cellStyle name="40% - Accent3 2 3 5 2 2 4" xfId="41294"/>
    <cellStyle name="40% - Accent3 2 3 5 2 3" xfId="19755"/>
    <cellStyle name="40% - Accent3 2 3 5 2 3 2" xfId="31371"/>
    <cellStyle name="40% - Accent3 2 3 5 2 3 3" xfId="47227"/>
    <cellStyle name="40% - Accent3 2 3 5 2 4" xfId="25563"/>
    <cellStyle name="40% - Accent3 2 3 5 2 5" xfId="38752"/>
    <cellStyle name="40% - Accent3 2 3 5 3" xfId="17234"/>
    <cellStyle name="40% - Accent3 2 3 5 3 2" xfId="23042"/>
    <cellStyle name="40% - Accent3 2 3 5 3 2 2" xfId="34658"/>
    <cellStyle name="40% - Accent3 2 3 5 3 2 3" xfId="50514"/>
    <cellStyle name="40% - Accent3 2 3 5 3 3" xfId="28850"/>
    <cellStyle name="40% - Accent3 2 3 5 3 4" xfId="44706"/>
    <cellStyle name="40% - Accent3 2 3 5 4" xfId="9313"/>
    <cellStyle name="40% - Accent3 2 3 5 4 2" xfId="20339"/>
    <cellStyle name="40% - Accent3 2 3 5 4 2 2" xfId="31955"/>
    <cellStyle name="40% - Accent3 2 3 5 4 2 3" xfId="47811"/>
    <cellStyle name="40% - Accent3 2 3 5 4 3" xfId="26147"/>
    <cellStyle name="40% - Accent3 2 3 5 4 4" xfId="39615"/>
    <cellStyle name="40% - Accent3 2 3 5 5" xfId="18586"/>
    <cellStyle name="40% - Accent3 2 3 5 5 2" xfId="30202"/>
    <cellStyle name="40% - Accent3 2 3 5 5 3" xfId="46058"/>
    <cellStyle name="40% - Accent3 2 3 5 6" xfId="4094"/>
    <cellStyle name="40% - Accent3 2 3 5 7" xfId="24394"/>
    <cellStyle name="40% - Accent3 2 3 5 8" xfId="36277"/>
    <cellStyle name="40% - Accent3 2 3 6" xfId="841"/>
    <cellStyle name="40% - Accent3 2 3 6 2" xfId="7536"/>
    <cellStyle name="40% - Accent3 2 3 6 2 2" xfId="16650"/>
    <cellStyle name="40% - Accent3 2 3 6 2 2 2" xfId="22458"/>
    <cellStyle name="40% - Accent3 2 3 6 2 2 2 2" xfId="34074"/>
    <cellStyle name="40% - Accent3 2 3 6 2 2 2 3" xfId="49930"/>
    <cellStyle name="40% - Accent3 2 3 6 2 2 3" xfId="28266"/>
    <cellStyle name="40% - Accent3 2 3 6 2 2 4" xfId="44122"/>
    <cellStyle name="40% - Accent3 2 3 6 2 3" xfId="19171"/>
    <cellStyle name="40% - Accent3 2 3 6 2 3 2" xfId="30787"/>
    <cellStyle name="40% - Accent3 2 3 6 2 3 3" xfId="46643"/>
    <cellStyle name="40% - Accent3 2 3 6 2 4" xfId="24979"/>
    <cellStyle name="40% - Accent3 2 3 6 2 5" xfId="38162"/>
    <cellStyle name="40% - Accent3 2 3 6 3" xfId="10526"/>
    <cellStyle name="40% - Accent3 2 3 6 3 2" xfId="21289"/>
    <cellStyle name="40% - Accent3 2 3 6 3 2 2" xfId="32905"/>
    <cellStyle name="40% - Accent3 2 3 6 3 2 3" xfId="48761"/>
    <cellStyle name="40% - Accent3 2 3 6 3 3" xfId="27097"/>
    <cellStyle name="40% - Accent3 2 3 6 3 4" xfId="40686"/>
    <cellStyle name="40% - Accent3 2 3 6 4" xfId="18002"/>
    <cellStyle name="40% - Accent3 2 3 6 4 2" xfId="29618"/>
    <cellStyle name="40% - Accent3 2 3 6 4 3" xfId="45474"/>
    <cellStyle name="40% - Accent3 2 3 6 5" xfId="3377"/>
    <cellStyle name="40% - Accent3 2 3 6 6" xfId="23810"/>
    <cellStyle name="40% - Accent3 2 3 6 7" xfId="35630"/>
    <cellStyle name="40% - Accent3 2 3 7" xfId="3137"/>
    <cellStyle name="40% - Accent3 2 3 7 2" xfId="10366"/>
    <cellStyle name="40% - Accent3 2 3 7 2 2" xfId="21143"/>
    <cellStyle name="40% - Accent3 2 3 7 2 2 2" xfId="32759"/>
    <cellStyle name="40% - Accent3 2 3 7 2 2 3" xfId="48615"/>
    <cellStyle name="40% - Accent3 2 3 7 2 3" xfId="26951"/>
    <cellStyle name="40% - Accent3 2 3 7 2 4" xfId="40533"/>
    <cellStyle name="40% - Accent3 2 3 7 3" xfId="17856"/>
    <cellStyle name="40% - Accent3 2 3 7 3 2" xfId="29472"/>
    <cellStyle name="40% - Accent3 2 3 7 3 3" xfId="45328"/>
    <cellStyle name="40% - Accent3 2 3 7 4" xfId="23664"/>
    <cellStyle name="40% - Accent3 2 3 7 5" xfId="35444"/>
    <cellStyle name="40% - Accent3 2 3 8" xfId="7311"/>
    <cellStyle name="40% - Accent3 2 3 8 2" xfId="9981"/>
    <cellStyle name="40% - Accent3 2 3 8 2 2" xfId="20960"/>
    <cellStyle name="40% - Accent3 2 3 8 2 2 2" xfId="32576"/>
    <cellStyle name="40% - Accent3 2 3 8 2 2 3" xfId="48432"/>
    <cellStyle name="40% - Accent3 2 3 8 2 3" xfId="26768"/>
    <cellStyle name="40% - Accent3 2 3 8 2 4" xfId="40261"/>
    <cellStyle name="40% - Accent3 2 3 8 3" xfId="19025"/>
    <cellStyle name="40% - Accent3 2 3 8 3 2" xfId="30641"/>
    <cellStyle name="40% - Accent3 2 3 8 3 3" xfId="46497"/>
    <cellStyle name="40% - Accent3 2 3 8 4" xfId="24833"/>
    <cellStyle name="40% - Accent3 2 3 8 5" xfId="37983"/>
    <cellStyle name="40% - Accent3 2 3 9" xfId="16504"/>
    <cellStyle name="40% - Accent3 2 3 9 2" xfId="22312"/>
    <cellStyle name="40% - Accent3 2 3 9 2 2" xfId="33928"/>
    <cellStyle name="40% - Accent3 2 3 9 2 3" xfId="49784"/>
    <cellStyle name="40% - Accent3 2 3 9 3" xfId="28120"/>
    <cellStyle name="40% - Accent3 2 3 9 4" xfId="43976"/>
    <cellStyle name="40% - Accent3 2 4" xfId="627"/>
    <cellStyle name="40% - Accent3 2 4 10" xfId="17709"/>
    <cellStyle name="40% - Accent3 2 4 10 2" xfId="29325"/>
    <cellStyle name="40% - Accent3 2 4 10 3" xfId="45181"/>
    <cellStyle name="40% - Accent3 2 4 11" xfId="2711"/>
    <cellStyle name="40% - Accent3 2 4 12" xfId="23517"/>
    <cellStyle name="40% - Accent3 2 4 13" xfId="35168"/>
    <cellStyle name="40% - Accent3 2 4 2" xfId="1178"/>
    <cellStyle name="40% - Accent3 2 4 2 2" xfId="1904"/>
    <cellStyle name="40% - Accent3 2 4 2 2 2" xfId="8448"/>
    <cellStyle name="40% - Accent3 2 4 2 2 2 2" xfId="17490"/>
    <cellStyle name="40% - Accent3 2 4 2 2 2 2 2" xfId="23298"/>
    <cellStyle name="40% - Accent3 2 4 2 2 2 2 2 2" xfId="34914"/>
    <cellStyle name="40% - Accent3 2 4 2 2 2 2 2 3" xfId="50770"/>
    <cellStyle name="40% - Accent3 2 4 2 2 2 2 3" xfId="29106"/>
    <cellStyle name="40% - Accent3 2 4 2 2 2 2 4" xfId="44962"/>
    <cellStyle name="40% - Accent3 2 4 2 2 2 3" xfId="20011"/>
    <cellStyle name="40% - Accent3 2 4 2 2 2 3 2" xfId="31627"/>
    <cellStyle name="40% - Accent3 2 4 2 2 2 3 3" xfId="47483"/>
    <cellStyle name="40% - Accent3 2 4 2 2 2 4" xfId="25819"/>
    <cellStyle name="40% - Accent3 2 4 2 2 2 5" xfId="39038"/>
    <cellStyle name="40% - Accent3 2 4 2 2 3" xfId="11421"/>
    <cellStyle name="40% - Accent3 2 4 2 2 3 2" xfId="22129"/>
    <cellStyle name="40% - Accent3 2 4 2 2 3 2 2" xfId="33745"/>
    <cellStyle name="40% - Accent3 2 4 2 2 3 2 3" xfId="49601"/>
    <cellStyle name="40% - Accent3 2 4 2 2 3 3" xfId="27937"/>
    <cellStyle name="40% - Accent3 2 4 2 2 3 4" xfId="41553"/>
    <cellStyle name="40% - Accent3 2 4 2 2 4" xfId="18842"/>
    <cellStyle name="40% - Accent3 2 4 2 2 4 2" xfId="30458"/>
    <cellStyle name="40% - Accent3 2 4 2 2 4 3" xfId="46314"/>
    <cellStyle name="40% - Accent3 2 4 2 2 5" xfId="4431"/>
    <cellStyle name="40% - Accent3 2 4 2 2 6" xfId="24650"/>
    <cellStyle name="40% - Accent3 2 4 2 2 7" xfId="36569"/>
    <cellStyle name="40% - Accent3 2 4 2 3" xfId="7804"/>
    <cellStyle name="40% - Accent3 2 4 2 3 2" xfId="10809"/>
    <cellStyle name="40% - Accent3 2 4 2 3 2 2" xfId="21545"/>
    <cellStyle name="40% - Accent3 2 4 2 3 2 2 2" xfId="33161"/>
    <cellStyle name="40% - Accent3 2 4 2 3 2 2 3" xfId="49017"/>
    <cellStyle name="40% - Accent3 2 4 2 3 2 3" xfId="27353"/>
    <cellStyle name="40% - Accent3 2 4 2 3 2 4" xfId="40953"/>
    <cellStyle name="40% - Accent3 2 4 2 3 3" xfId="19427"/>
    <cellStyle name="40% - Accent3 2 4 2 3 3 2" xfId="31043"/>
    <cellStyle name="40% - Accent3 2 4 2 3 3 3" xfId="46899"/>
    <cellStyle name="40% - Accent3 2 4 2 3 4" xfId="25235"/>
    <cellStyle name="40% - Accent3 2 4 2 3 5" xfId="38424"/>
    <cellStyle name="40% - Accent3 2 4 2 4" xfId="16906"/>
    <cellStyle name="40% - Accent3 2 4 2 4 2" xfId="22714"/>
    <cellStyle name="40% - Accent3 2 4 2 4 2 2" xfId="34330"/>
    <cellStyle name="40% - Accent3 2 4 2 4 2 3" xfId="50186"/>
    <cellStyle name="40% - Accent3 2 4 2 4 3" xfId="28522"/>
    <cellStyle name="40% - Accent3 2 4 2 4 4" xfId="44378"/>
    <cellStyle name="40% - Accent3 2 4 2 5" xfId="9569"/>
    <cellStyle name="40% - Accent3 2 4 2 5 2" xfId="20595"/>
    <cellStyle name="40% - Accent3 2 4 2 5 2 2" xfId="32211"/>
    <cellStyle name="40% - Accent3 2 4 2 5 2 3" xfId="48067"/>
    <cellStyle name="40% - Accent3 2 4 2 5 3" xfId="26403"/>
    <cellStyle name="40% - Accent3 2 4 2 5 4" xfId="39871"/>
    <cellStyle name="40% - Accent3 2 4 2 6" xfId="18258"/>
    <cellStyle name="40% - Accent3 2 4 2 6 2" xfId="29874"/>
    <cellStyle name="40% - Accent3 2 4 2 6 3" xfId="45730"/>
    <cellStyle name="40% - Accent3 2 4 2 7" xfId="3705"/>
    <cellStyle name="40% - Accent3 2 4 2 8" xfId="24066"/>
    <cellStyle name="40% - Accent3 2 4 2 9" xfId="35923"/>
    <cellStyle name="40% - Accent3 2 4 3" xfId="1388"/>
    <cellStyle name="40% - Accent3 2 4 3 2" xfId="7986"/>
    <cellStyle name="40% - Accent3 2 4 3 2 2" xfId="10999"/>
    <cellStyle name="40% - Accent3 2 4 3 2 2 2" xfId="21727"/>
    <cellStyle name="40% - Accent3 2 4 3 2 2 2 2" xfId="33343"/>
    <cellStyle name="40% - Accent3 2 4 3 2 2 2 3" xfId="49199"/>
    <cellStyle name="40% - Accent3 2 4 3 2 2 3" xfId="27535"/>
    <cellStyle name="40% - Accent3 2 4 3 2 2 4" xfId="41141"/>
    <cellStyle name="40% - Accent3 2 4 3 2 3" xfId="19609"/>
    <cellStyle name="40% - Accent3 2 4 3 2 3 2" xfId="31225"/>
    <cellStyle name="40% - Accent3 2 4 3 2 3 3" xfId="47081"/>
    <cellStyle name="40% - Accent3 2 4 3 2 4" xfId="25417"/>
    <cellStyle name="40% - Accent3 2 4 3 2 5" xfId="38606"/>
    <cellStyle name="40% - Accent3 2 4 3 3" xfId="17088"/>
    <cellStyle name="40% - Accent3 2 4 3 3 2" xfId="22896"/>
    <cellStyle name="40% - Accent3 2 4 3 3 2 2" xfId="34512"/>
    <cellStyle name="40% - Accent3 2 4 3 3 2 3" xfId="50368"/>
    <cellStyle name="40% - Accent3 2 4 3 3 3" xfId="28704"/>
    <cellStyle name="40% - Accent3 2 4 3 3 4" xfId="44560"/>
    <cellStyle name="40% - Accent3 2 4 3 4" xfId="9751"/>
    <cellStyle name="40% - Accent3 2 4 3 4 2" xfId="20777"/>
    <cellStyle name="40% - Accent3 2 4 3 4 2 2" xfId="32393"/>
    <cellStyle name="40% - Accent3 2 4 3 4 2 3" xfId="48249"/>
    <cellStyle name="40% - Accent3 2 4 3 4 3" xfId="26585"/>
    <cellStyle name="40% - Accent3 2 4 3 4 4" xfId="40053"/>
    <cellStyle name="40% - Accent3 2 4 3 5" xfId="18440"/>
    <cellStyle name="40% - Accent3 2 4 3 5 2" xfId="30056"/>
    <cellStyle name="40% - Accent3 2 4 3 5 3" xfId="45912"/>
    <cellStyle name="40% - Accent3 2 4 3 6" xfId="3915"/>
    <cellStyle name="40% - Accent3 2 4 3 7" xfId="24248"/>
    <cellStyle name="40% - Accent3 2 4 3 8" xfId="36113"/>
    <cellStyle name="40% - Accent3 2 4 4" xfId="1683"/>
    <cellStyle name="40% - Accent3 2 4 4 2" xfId="8246"/>
    <cellStyle name="40% - Accent3 2 4 4 2 2" xfId="11268"/>
    <cellStyle name="40% - Accent3 2 4 4 2 2 2" xfId="21983"/>
    <cellStyle name="40% - Accent3 2 4 4 2 2 2 2" xfId="33599"/>
    <cellStyle name="40% - Accent3 2 4 4 2 2 2 3" xfId="49455"/>
    <cellStyle name="40% - Accent3 2 4 4 2 2 3" xfId="27791"/>
    <cellStyle name="40% - Accent3 2 4 4 2 2 4" xfId="41404"/>
    <cellStyle name="40% - Accent3 2 4 4 2 3" xfId="19865"/>
    <cellStyle name="40% - Accent3 2 4 4 2 3 2" xfId="31481"/>
    <cellStyle name="40% - Accent3 2 4 4 2 3 3" xfId="47337"/>
    <cellStyle name="40% - Accent3 2 4 4 2 4" xfId="25673"/>
    <cellStyle name="40% - Accent3 2 4 4 2 5" xfId="38865"/>
    <cellStyle name="40% - Accent3 2 4 4 3" xfId="17344"/>
    <cellStyle name="40% - Accent3 2 4 4 3 2" xfId="23152"/>
    <cellStyle name="40% - Accent3 2 4 4 3 2 2" xfId="34768"/>
    <cellStyle name="40% - Accent3 2 4 4 3 2 3" xfId="50624"/>
    <cellStyle name="40% - Accent3 2 4 4 3 3" xfId="28960"/>
    <cellStyle name="40% - Accent3 2 4 4 3 4" xfId="44816"/>
    <cellStyle name="40% - Accent3 2 4 4 4" xfId="9423"/>
    <cellStyle name="40% - Accent3 2 4 4 4 2" xfId="20449"/>
    <cellStyle name="40% - Accent3 2 4 4 4 2 2" xfId="32065"/>
    <cellStyle name="40% - Accent3 2 4 4 4 2 3" xfId="47921"/>
    <cellStyle name="40% - Accent3 2 4 4 4 3" xfId="26257"/>
    <cellStyle name="40% - Accent3 2 4 4 4 4" xfId="39725"/>
    <cellStyle name="40% - Accent3 2 4 4 5" xfId="18696"/>
    <cellStyle name="40% - Accent3 2 4 4 5 2" xfId="30312"/>
    <cellStyle name="40% - Accent3 2 4 4 5 3" xfId="46168"/>
    <cellStyle name="40% - Accent3 2 4 4 6" xfId="4210"/>
    <cellStyle name="40% - Accent3 2 4 4 7" xfId="24504"/>
    <cellStyle name="40% - Accent3 2 4 4 8" xfId="36392"/>
    <cellStyle name="40% - Accent3 2 4 5" xfId="953"/>
    <cellStyle name="40% - Accent3 2 4 5 2" xfId="7648"/>
    <cellStyle name="40% - Accent3 2 4 5 2 2" xfId="16760"/>
    <cellStyle name="40% - Accent3 2 4 5 2 2 2" xfId="22568"/>
    <cellStyle name="40% - Accent3 2 4 5 2 2 2 2" xfId="34184"/>
    <cellStyle name="40% - Accent3 2 4 5 2 2 2 3" xfId="50040"/>
    <cellStyle name="40% - Accent3 2 4 5 2 2 3" xfId="28376"/>
    <cellStyle name="40% - Accent3 2 4 5 2 2 4" xfId="44232"/>
    <cellStyle name="40% - Accent3 2 4 5 2 3" xfId="19281"/>
    <cellStyle name="40% - Accent3 2 4 5 2 3 2" xfId="30897"/>
    <cellStyle name="40% - Accent3 2 4 5 2 3 3" xfId="46753"/>
    <cellStyle name="40% - Accent3 2 4 5 2 4" xfId="25089"/>
    <cellStyle name="40% - Accent3 2 4 5 2 5" xfId="38274"/>
    <cellStyle name="40% - Accent3 2 4 5 3" xfId="10636"/>
    <cellStyle name="40% - Accent3 2 4 5 3 2" xfId="21399"/>
    <cellStyle name="40% - Accent3 2 4 5 3 2 2" xfId="33015"/>
    <cellStyle name="40% - Accent3 2 4 5 3 2 3" xfId="48871"/>
    <cellStyle name="40% - Accent3 2 4 5 3 3" xfId="27207"/>
    <cellStyle name="40% - Accent3 2 4 5 3 4" xfId="40796"/>
    <cellStyle name="40% - Accent3 2 4 5 4" xfId="18112"/>
    <cellStyle name="40% - Accent3 2 4 5 4 2" xfId="29728"/>
    <cellStyle name="40% - Accent3 2 4 5 4 3" xfId="45584"/>
    <cellStyle name="40% - Accent3 2 4 5 5" xfId="3489"/>
    <cellStyle name="40% - Accent3 2 4 5 6" xfId="23920"/>
    <cellStyle name="40% - Accent3 2 4 5 7" xfId="35742"/>
    <cellStyle name="40% - Accent3 2 4 6" xfId="3176"/>
    <cellStyle name="40% - Accent3 2 4 6 2" xfId="10405"/>
    <cellStyle name="40% - Accent3 2 4 6 2 2" xfId="21179"/>
    <cellStyle name="40% - Accent3 2 4 6 2 2 2" xfId="32795"/>
    <cellStyle name="40% - Accent3 2 4 6 2 2 3" xfId="48651"/>
    <cellStyle name="40% - Accent3 2 4 6 2 3" xfId="26987"/>
    <cellStyle name="40% - Accent3 2 4 6 2 4" xfId="40571"/>
    <cellStyle name="40% - Accent3 2 4 6 3" xfId="17892"/>
    <cellStyle name="40% - Accent3 2 4 6 3 2" xfId="29508"/>
    <cellStyle name="40% - Accent3 2 4 6 3 3" xfId="45364"/>
    <cellStyle name="40% - Accent3 2 4 6 4" xfId="23700"/>
    <cellStyle name="40% - Accent3 2 4 6 5" xfId="35482"/>
    <cellStyle name="40% - Accent3 2 4 7" xfId="7347"/>
    <cellStyle name="40% - Accent3 2 4 7 2" xfId="10017"/>
    <cellStyle name="40% - Accent3 2 4 7 2 2" xfId="20996"/>
    <cellStyle name="40% - Accent3 2 4 7 2 2 2" xfId="32612"/>
    <cellStyle name="40% - Accent3 2 4 7 2 2 3" xfId="48468"/>
    <cellStyle name="40% - Accent3 2 4 7 2 3" xfId="26804"/>
    <cellStyle name="40% - Accent3 2 4 7 2 4" xfId="40297"/>
    <cellStyle name="40% - Accent3 2 4 7 3" xfId="19061"/>
    <cellStyle name="40% - Accent3 2 4 7 3 2" xfId="30677"/>
    <cellStyle name="40% - Accent3 2 4 7 3 3" xfId="46533"/>
    <cellStyle name="40% - Accent3 2 4 7 4" xfId="24869"/>
    <cellStyle name="40% - Accent3 2 4 7 5" xfId="38019"/>
    <cellStyle name="40% - Accent3 2 4 8" xfId="16540"/>
    <cellStyle name="40% - Accent3 2 4 8 2" xfId="22348"/>
    <cellStyle name="40% - Accent3 2 4 8 2 2" xfId="33964"/>
    <cellStyle name="40% - Accent3 2 4 8 2 3" xfId="49820"/>
    <cellStyle name="40% - Accent3 2 4 8 3" xfId="28156"/>
    <cellStyle name="40% - Accent3 2 4 8 4" xfId="44012"/>
    <cellStyle name="40% - Accent3 2 4 9" xfId="9167"/>
    <cellStyle name="40% - Accent3 2 4 9 2" xfId="20193"/>
    <cellStyle name="40% - Accent3 2 4 9 2 2" xfId="31809"/>
    <cellStyle name="40% - Accent3 2 4 9 2 3" xfId="47665"/>
    <cellStyle name="40% - Accent3 2 4 9 3" xfId="26001"/>
    <cellStyle name="40% - Accent3 2 4 9 4" xfId="39469"/>
    <cellStyle name="40% - Accent3 2 5" xfId="681"/>
    <cellStyle name="40% - Accent3 2 5 10" xfId="17745"/>
    <cellStyle name="40% - Accent3 2 5 10 2" xfId="29361"/>
    <cellStyle name="40% - Accent3 2 5 10 3" xfId="45217"/>
    <cellStyle name="40% - Accent3 2 5 11" xfId="2765"/>
    <cellStyle name="40% - Accent3 2 5 12" xfId="23553"/>
    <cellStyle name="40% - Accent3 2 5 13" xfId="35212"/>
    <cellStyle name="40% - Accent3 2 5 2" xfId="1232"/>
    <cellStyle name="40% - Accent3 2 5 2 2" xfId="1940"/>
    <cellStyle name="40% - Accent3 2 5 2 2 2" xfId="8484"/>
    <cellStyle name="40% - Accent3 2 5 2 2 2 2" xfId="17526"/>
    <cellStyle name="40% - Accent3 2 5 2 2 2 2 2" xfId="23334"/>
    <cellStyle name="40% - Accent3 2 5 2 2 2 2 2 2" xfId="34950"/>
    <cellStyle name="40% - Accent3 2 5 2 2 2 2 2 3" xfId="50806"/>
    <cellStyle name="40% - Accent3 2 5 2 2 2 2 3" xfId="29142"/>
    <cellStyle name="40% - Accent3 2 5 2 2 2 2 4" xfId="44998"/>
    <cellStyle name="40% - Accent3 2 5 2 2 2 3" xfId="20047"/>
    <cellStyle name="40% - Accent3 2 5 2 2 2 3 2" xfId="31663"/>
    <cellStyle name="40% - Accent3 2 5 2 2 2 3 3" xfId="47519"/>
    <cellStyle name="40% - Accent3 2 5 2 2 2 4" xfId="25855"/>
    <cellStyle name="40% - Accent3 2 5 2 2 2 5" xfId="39074"/>
    <cellStyle name="40% - Accent3 2 5 2 2 3" xfId="11457"/>
    <cellStyle name="40% - Accent3 2 5 2 2 3 2" xfId="22165"/>
    <cellStyle name="40% - Accent3 2 5 2 2 3 2 2" xfId="33781"/>
    <cellStyle name="40% - Accent3 2 5 2 2 3 2 3" xfId="49637"/>
    <cellStyle name="40% - Accent3 2 5 2 2 3 3" xfId="27973"/>
    <cellStyle name="40% - Accent3 2 5 2 2 3 4" xfId="41589"/>
    <cellStyle name="40% - Accent3 2 5 2 2 4" xfId="18878"/>
    <cellStyle name="40% - Accent3 2 5 2 2 4 2" xfId="30494"/>
    <cellStyle name="40% - Accent3 2 5 2 2 4 3" xfId="46350"/>
    <cellStyle name="40% - Accent3 2 5 2 2 5" xfId="4467"/>
    <cellStyle name="40% - Accent3 2 5 2 2 6" xfId="24686"/>
    <cellStyle name="40% - Accent3 2 5 2 2 7" xfId="36605"/>
    <cellStyle name="40% - Accent3 2 5 2 3" xfId="7840"/>
    <cellStyle name="40% - Accent3 2 5 2 3 2" xfId="10851"/>
    <cellStyle name="40% - Accent3 2 5 2 3 2 2" xfId="21581"/>
    <cellStyle name="40% - Accent3 2 5 2 3 2 2 2" xfId="33197"/>
    <cellStyle name="40% - Accent3 2 5 2 3 2 2 3" xfId="49053"/>
    <cellStyle name="40% - Accent3 2 5 2 3 2 3" xfId="27389"/>
    <cellStyle name="40% - Accent3 2 5 2 3 2 4" xfId="40994"/>
    <cellStyle name="40% - Accent3 2 5 2 3 3" xfId="19463"/>
    <cellStyle name="40% - Accent3 2 5 2 3 3 2" xfId="31079"/>
    <cellStyle name="40% - Accent3 2 5 2 3 3 3" xfId="46935"/>
    <cellStyle name="40% - Accent3 2 5 2 3 4" xfId="25271"/>
    <cellStyle name="40% - Accent3 2 5 2 3 5" xfId="38460"/>
    <cellStyle name="40% - Accent3 2 5 2 4" xfId="16942"/>
    <cellStyle name="40% - Accent3 2 5 2 4 2" xfId="22750"/>
    <cellStyle name="40% - Accent3 2 5 2 4 2 2" xfId="34366"/>
    <cellStyle name="40% - Accent3 2 5 2 4 2 3" xfId="50222"/>
    <cellStyle name="40% - Accent3 2 5 2 4 3" xfId="28558"/>
    <cellStyle name="40% - Accent3 2 5 2 4 4" xfId="44414"/>
    <cellStyle name="40% - Accent3 2 5 2 5" xfId="9605"/>
    <cellStyle name="40% - Accent3 2 5 2 5 2" xfId="20631"/>
    <cellStyle name="40% - Accent3 2 5 2 5 2 2" xfId="32247"/>
    <cellStyle name="40% - Accent3 2 5 2 5 2 3" xfId="48103"/>
    <cellStyle name="40% - Accent3 2 5 2 5 3" xfId="26439"/>
    <cellStyle name="40% - Accent3 2 5 2 5 4" xfId="39907"/>
    <cellStyle name="40% - Accent3 2 5 2 6" xfId="18294"/>
    <cellStyle name="40% - Accent3 2 5 2 6 2" xfId="29910"/>
    <cellStyle name="40% - Accent3 2 5 2 6 3" xfId="45766"/>
    <cellStyle name="40% - Accent3 2 5 2 7" xfId="3759"/>
    <cellStyle name="40% - Accent3 2 5 2 8" xfId="24102"/>
    <cellStyle name="40% - Accent3 2 5 2 9" xfId="35967"/>
    <cellStyle name="40% - Accent3 2 5 3" xfId="1424"/>
    <cellStyle name="40% - Accent3 2 5 3 2" xfId="8022"/>
    <cellStyle name="40% - Accent3 2 5 3 2 2" xfId="11035"/>
    <cellStyle name="40% - Accent3 2 5 3 2 2 2" xfId="21763"/>
    <cellStyle name="40% - Accent3 2 5 3 2 2 2 2" xfId="33379"/>
    <cellStyle name="40% - Accent3 2 5 3 2 2 2 3" xfId="49235"/>
    <cellStyle name="40% - Accent3 2 5 3 2 2 3" xfId="27571"/>
    <cellStyle name="40% - Accent3 2 5 3 2 2 4" xfId="41177"/>
    <cellStyle name="40% - Accent3 2 5 3 2 3" xfId="19645"/>
    <cellStyle name="40% - Accent3 2 5 3 2 3 2" xfId="31261"/>
    <cellStyle name="40% - Accent3 2 5 3 2 3 3" xfId="47117"/>
    <cellStyle name="40% - Accent3 2 5 3 2 4" xfId="25453"/>
    <cellStyle name="40% - Accent3 2 5 3 2 5" xfId="38642"/>
    <cellStyle name="40% - Accent3 2 5 3 3" xfId="17124"/>
    <cellStyle name="40% - Accent3 2 5 3 3 2" xfId="22932"/>
    <cellStyle name="40% - Accent3 2 5 3 3 2 2" xfId="34548"/>
    <cellStyle name="40% - Accent3 2 5 3 3 2 3" xfId="50404"/>
    <cellStyle name="40% - Accent3 2 5 3 3 3" xfId="28740"/>
    <cellStyle name="40% - Accent3 2 5 3 3 4" xfId="44596"/>
    <cellStyle name="40% - Accent3 2 5 3 4" xfId="9787"/>
    <cellStyle name="40% - Accent3 2 5 3 4 2" xfId="20813"/>
    <cellStyle name="40% - Accent3 2 5 3 4 2 2" xfId="32429"/>
    <cellStyle name="40% - Accent3 2 5 3 4 2 3" xfId="48285"/>
    <cellStyle name="40% - Accent3 2 5 3 4 3" xfId="26621"/>
    <cellStyle name="40% - Accent3 2 5 3 4 4" xfId="40089"/>
    <cellStyle name="40% - Accent3 2 5 3 5" xfId="18476"/>
    <cellStyle name="40% - Accent3 2 5 3 5 2" xfId="30092"/>
    <cellStyle name="40% - Accent3 2 5 3 5 3" xfId="45948"/>
    <cellStyle name="40% - Accent3 2 5 3 6" xfId="3951"/>
    <cellStyle name="40% - Accent3 2 5 3 7" xfId="24284"/>
    <cellStyle name="40% - Accent3 2 5 3 8" xfId="36149"/>
    <cellStyle name="40% - Accent3 2 5 4" xfId="1733"/>
    <cellStyle name="40% - Accent3 2 5 4 2" xfId="8282"/>
    <cellStyle name="40% - Accent3 2 5 4 2 2" xfId="11309"/>
    <cellStyle name="40% - Accent3 2 5 4 2 2 2" xfId="22019"/>
    <cellStyle name="40% - Accent3 2 5 4 2 2 2 2" xfId="33635"/>
    <cellStyle name="40% - Accent3 2 5 4 2 2 2 3" xfId="49491"/>
    <cellStyle name="40% - Accent3 2 5 4 2 2 3" xfId="27827"/>
    <cellStyle name="40% - Accent3 2 5 4 2 2 4" xfId="41442"/>
    <cellStyle name="40% - Accent3 2 5 4 2 3" xfId="19901"/>
    <cellStyle name="40% - Accent3 2 5 4 2 3 2" xfId="31517"/>
    <cellStyle name="40% - Accent3 2 5 4 2 3 3" xfId="47373"/>
    <cellStyle name="40% - Accent3 2 5 4 2 4" xfId="25709"/>
    <cellStyle name="40% - Accent3 2 5 4 2 5" xfId="38901"/>
    <cellStyle name="40% - Accent3 2 5 4 3" xfId="17380"/>
    <cellStyle name="40% - Accent3 2 5 4 3 2" xfId="23188"/>
    <cellStyle name="40% - Accent3 2 5 4 3 2 2" xfId="34804"/>
    <cellStyle name="40% - Accent3 2 5 4 3 2 3" xfId="50660"/>
    <cellStyle name="40% - Accent3 2 5 4 3 3" xfId="28996"/>
    <cellStyle name="40% - Accent3 2 5 4 3 4" xfId="44852"/>
    <cellStyle name="40% - Accent3 2 5 4 4" xfId="9459"/>
    <cellStyle name="40% - Accent3 2 5 4 4 2" xfId="20485"/>
    <cellStyle name="40% - Accent3 2 5 4 4 2 2" xfId="32101"/>
    <cellStyle name="40% - Accent3 2 5 4 4 2 3" xfId="47957"/>
    <cellStyle name="40% - Accent3 2 5 4 4 3" xfId="26293"/>
    <cellStyle name="40% - Accent3 2 5 4 4 4" xfId="39761"/>
    <cellStyle name="40% - Accent3 2 5 4 5" xfId="18732"/>
    <cellStyle name="40% - Accent3 2 5 4 5 2" xfId="30348"/>
    <cellStyle name="40% - Accent3 2 5 4 5 3" xfId="46204"/>
    <cellStyle name="40% - Accent3 2 5 4 6" xfId="4260"/>
    <cellStyle name="40% - Accent3 2 5 4 7" xfId="24540"/>
    <cellStyle name="40% - Accent3 2 5 4 8" xfId="36432"/>
    <cellStyle name="40% - Accent3 2 5 5" xfId="993"/>
    <cellStyle name="40% - Accent3 2 5 5 2" xfId="7688"/>
    <cellStyle name="40% - Accent3 2 5 5 2 2" xfId="16796"/>
    <cellStyle name="40% - Accent3 2 5 5 2 2 2" xfId="22604"/>
    <cellStyle name="40% - Accent3 2 5 5 2 2 2 2" xfId="34220"/>
    <cellStyle name="40% - Accent3 2 5 5 2 2 2 3" xfId="50076"/>
    <cellStyle name="40% - Accent3 2 5 5 2 2 3" xfId="28412"/>
    <cellStyle name="40% - Accent3 2 5 5 2 2 4" xfId="44268"/>
    <cellStyle name="40% - Accent3 2 5 5 2 3" xfId="19317"/>
    <cellStyle name="40% - Accent3 2 5 5 2 3 2" xfId="30933"/>
    <cellStyle name="40% - Accent3 2 5 5 2 3 3" xfId="46789"/>
    <cellStyle name="40% - Accent3 2 5 5 2 4" xfId="25125"/>
    <cellStyle name="40% - Accent3 2 5 5 2 5" xfId="38312"/>
    <cellStyle name="40% - Accent3 2 5 5 3" xfId="10672"/>
    <cellStyle name="40% - Accent3 2 5 5 3 2" xfId="21435"/>
    <cellStyle name="40% - Accent3 2 5 5 3 2 2" xfId="33051"/>
    <cellStyle name="40% - Accent3 2 5 5 3 2 3" xfId="48907"/>
    <cellStyle name="40% - Accent3 2 5 5 3 3" xfId="27243"/>
    <cellStyle name="40% - Accent3 2 5 5 3 4" xfId="40832"/>
    <cellStyle name="40% - Accent3 2 5 5 4" xfId="18148"/>
    <cellStyle name="40% - Accent3 2 5 5 4 2" xfId="29764"/>
    <cellStyle name="40% - Accent3 2 5 5 4 3" xfId="45620"/>
    <cellStyle name="40% - Accent3 2 5 5 5" xfId="3529"/>
    <cellStyle name="40% - Accent3 2 5 5 6" xfId="23956"/>
    <cellStyle name="40% - Accent3 2 5 5 7" xfId="35780"/>
    <cellStyle name="40% - Accent3 2 5 6" xfId="3221"/>
    <cellStyle name="40% - Accent3 2 5 6 2" xfId="10449"/>
    <cellStyle name="40% - Accent3 2 5 6 2 2" xfId="21215"/>
    <cellStyle name="40% - Accent3 2 5 6 2 2 2" xfId="32831"/>
    <cellStyle name="40% - Accent3 2 5 6 2 2 3" xfId="48687"/>
    <cellStyle name="40% - Accent3 2 5 6 2 3" xfId="27023"/>
    <cellStyle name="40% - Accent3 2 5 6 2 4" xfId="40612"/>
    <cellStyle name="40% - Accent3 2 5 6 3" xfId="17928"/>
    <cellStyle name="40% - Accent3 2 5 6 3 2" xfId="29544"/>
    <cellStyle name="40% - Accent3 2 5 6 3 3" xfId="45400"/>
    <cellStyle name="40% - Accent3 2 5 6 4" xfId="23736"/>
    <cellStyle name="40% - Accent3 2 5 6 5" xfId="35523"/>
    <cellStyle name="40% - Accent3 2 5 7" xfId="7383"/>
    <cellStyle name="40% - Accent3 2 5 7 2" xfId="10058"/>
    <cellStyle name="40% - Accent3 2 5 7 2 2" xfId="21032"/>
    <cellStyle name="40% - Accent3 2 5 7 2 2 2" xfId="32648"/>
    <cellStyle name="40% - Accent3 2 5 7 2 2 3" xfId="48504"/>
    <cellStyle name="40% - Accent3 2 5 7 2 3" xfId="26840"/>
    <cellStyle name="40% - Accent3 2 5 7 2 4" xfId="40335"/>
    <cellStyle name="40% - Accent3 2 5 7 3" xfId="19097"/>
    <cellStyle name="40% - Accent3 2 5 7 3 2" xfId="30713"/>
    <cellStyle name="40% - Accent3 2 5 7 3 3" xfId="46569"/>
    <cellStyle name="40% - Accent3 2 5 7 4" xfId="24905"/>
    <cellStyle name="40% - Accent3 2 5 7 5" xfId="38055"/>
    <cellStyle name="40% - Accent3 2 5 8" xfId="16576"/>
    <cellStyle name="40% - Accent3 2 5 8 2" xfId="22384"/>
    <cellStyle name="40% - Accent3 2 5 8 2 2" xfId="34000"/>
    <cellStyle name="40% - Accent3 2 5 8 2 3" xfId="49856"/>
    <cellStyle name="40% - Accent3 2 5 8 3" xfId="28192"/>
    <cellStyle name="40% - Accent3 2 5 8 4" xfId="44048"/>
    <cellStyle name="40% - Accent3 2 5 9" xfId="9203"/>
    <cellStyle name="40% - Accent3 2 5 9 2" xfId="20229"/>
    <cellStyle name="40% - Accent3 2 5 9 2 2" xfId="31845"/>
    <cellStyle name="40% - Accent3 2 5 9 2 3" xfId="47701"/>
    <cellStyle name="40% - Accent3 2 5 9 3" xfId="26037"/>
    <cellStyle name="40% - Accent3 2 5 9 4" xfId="39505"/>
    <cellStyle name="40% - Accent3 2 6" xfId="516"/>
    <cellStyle name="40% - Accent3 2 6 10" xfId="17636"/>
    <cellStyle name="40% - Accent3 2 6 10 2" xfId="29252"/>
    <cellStyle name="40% - Accent3 2 6 10 3" xfId="45108"/>
    <cellStyle name="40% - Accent3 2 6 11" xfId="2625"/>
    <cellStyle name="40% - Accent3 2 6 12" xfId="23444"/>
    <cellStyle name="40% - Accent3 2 6 13" xfId="35088"/>
    <cellStyle name="40% - Accent3 2 6 2" xfId="1273"/>
    <cellStyle name="40% - Accent3 2 6 2 2" xfId="1976"/>
    <cellStyle name="40% - Accent3 2 6 2 2 2" xfId="8520"/>
    <cellStyle name="40% - Accent3 2 6 2 2 2 2" xfId="17562"/>
    <cellStyle name="40% - Accent3 2 6 2 2 2 2 2" xfId="23370"/>
    <cellStyle name="40% - Accent3 2 6 2 2 2 2 2 2" xfId="34986"/>
    <cellStyle name="40% - Accent3 2 6 2 2 2 2 2 3" xfId="50842"/>
    <cellStyle name="40% - Accent3 2 6 2 2 2 2 3" xfId="29178"/>
    <cellStyle name="40% - Accent3 2 6 2 2 2 2 4" xfId="45034"/>
    <cellStyle name="40% - Accent3 2 6 2 2 2 3" xfId="20083"/>
    <cellStyle name="40% - Accent3 2 6 2 2 2 3 2" xfId="31699"/>
    <cellStyle name="40% - Accent3 2 6 2 2 2 3 3" xfId="47555"/>
    <cellStyle name="40% - Accent3 2 6 2 2 2 4" xfId="25891"/>
    <cellStyle name="40% - Accent3 2 6 2 2 2 5" xfId="39110"/>
    <cellStyle name="40% - Accent3 2 6 2 2 3" xfId="11493"/>
    <cellStyle name="40% - Accent3 2 6 2 2 3 2" xfId="22201"/>
    <cellStyle name="40% - Accent3 2 6 2 2 3 2 2" xfId="33817"/>
    <cellStyle name="40% - Accent3 2 6 2 2 3 2 3" xfId="49673"/>
    <cellStyle name="40% - Accent3 2 6 2 2 3 3" xfId="28009"/>
    <cellStyle name="40% - Accent3 2 6 2 2 3 4" xfId="41625"/>
    <cellStyle name="40% - Accent3 2 6 2 2 4" xfId="18914"/>
    <cellStyle name="40% - Accent3 2 6 2 2 4 2" xfId="30530"/>
    <cellStyle name="40% - Accent3 2 6 2 2 4 3" xfId="46386"/>
    <cellStyle name="40% - Accent3 2 6 2 2 5" xfId="4503"/>
    <cellStyle name="40% - Accent3 2 6 2 2 6" xfId="24722"/>
    <cellStyle name="40% - Accent3 2 6 2 2 7" xfId="36641"/>
    <cellStyle name="40% - Accent3 2 6 2 3" xfId="7876"/>
    <cellStyle name="40% - Accent3 2 6 2 3 2" xfId="10888"/>
    <cellStyle name="40% - Accent3 2 6 2 3 2 2" xfId="21617"/>
    <cellStyle name="40% - Accent3 2 6 2 3 2 2 2" xfId="33233"/>
    <cellStyle name="40% - Accent3 2 6 2 3 2 2 3" xfId="49089"/>
    <cellStyle name="40% - Accent3 2 6 2 3 2 3" xfId="27425"/>
    <cellStyle name="40% - Accent3 2 6 2 3 2 4" xfId="41030"/>
    <cellStyle name="40% - Accent3 2 6 2 3 3" xfId="19499"/>
    <cellStyle name="40% - Accent3 2 6 2 3 3 2" xfId="31115"/>
    <cellStyle name="40% - Accent3 2 6 2 3 3 3" xfId="46971"/>
    <cellStyle name="40% - Accent3 2 6 2 3 4" xfId="25307"/>
    <cellStyle name="40% - Accent3 2 6 2 3 5" xfId="38496"/>
    <cellStyle name="40% - Accent3 2 6 2 4" xfId="16978"/>
    <cellStyle name="40% - Accent3 2 6 2 4 2" xfId="22786"/>
    <cellStyle name="40% - Accent3 2 6 2 4 2 2" xfId="34402"/>
    <cellStyle name="40% - Accent3 2 6 2 4 2 3" xfId="50258"/>
    <cellStyle name="40% - Accent3 2 6 2 4 3" xfId="28594"/>
    <cellStyle name="40% - Accent3 2 6 2 4 4" xfId="44450"/>
    <cellStyle name="40% - Accent3 2 6 2 5" xfId="9641"/>
    <cellStyle name="40% - Accent3 2 6 2 5 2" xfId="20667"/>
    <cellStyle name="40% - Accent3 2 6 2 5 2 2" xfId="32283"/>
    <cellStyle name="40% - Accent3 2 6 2 5 2 3" xfId="48139"/>
    <cellStyle name="40% - Accent3 2 6 2 5 3" xfId="26475"/>
    <cellStyle name="40% - Accent3 2 6 2 5 4" xfId="39943"/>
    <cellStyle name="40% - Accent3 2 6 2 6" xfId="18330"/>
    <cellStyle name="40% - Accent3 2 6 2 6 2" xfId="29946"/>
    <cellStyle name="40% - Accent3 2 6 2 6 3" xfId="45802"/>
    <cellStyle name="40% - Accent3 2 6 2 7" xfId="3800"/>
    <cellStyle name="40% - Accent3 2 6 2 8" xfId="24138"/>
    <cellStyle name="40% - Accent3 2 6 2 9" xfId="36003"/>
    <cellStyle name="40% - Accent3 2 6 3" xfId="1460"/>
    <cellStyle name="40% - Accent3 2 6 3 2" xfId="8058"/>
    <cellStyle name="40% - Accent3 2 6 3 2 2" xfId="11071"/>
    <cellStyle name="40% - Accent3 2 6 3 2 2 2" xfId="21799"/>
    <cellStyle name="40% - Accent3 2 6 3 2 2 2 2" xfId="33415"/>
    <cellStyle name="40% - Accent3 2 6 3 2 2 2 3" xfId="49271"/>
    <cellStyle name="40% - Accent3 2 6 3 2 2 3" xfId="27607"/>
    <cellStyle name="40% - Accent3 2 6 3 2 2 4" xfId="41213"/>
    <cellStyle name="40% - Accent3 2 6 3 2 3" xfId="19681"/>
    <cellStyle name="40% - Accent3 2 6 3 2 3 2" xfId="31297"/>
    <cellStyle name="40% - Accent3 2 6 3 2 3 3" xfId="47153"/>
    <cellStyle name="40% - Accent3 2 6 3 2 4" xfId="25489"/>
    <cellStyle name="40% - Accent3 2 6 3 2 5" xfId="38678"/>
    <cellStyle name="40% - Accent3 2 6 3 3" xfId="17160"/>
    <cellStyle name="40% - Accent3 2 6 3 3 2" xfId="22968"/>
    <cellStyle name="40% - Accent3 2 6 3 3 2 2" xfId="34584"/>
    <cellStyle name="40% - Accent3 2 6 3 3 2 3" xfId="50440"/>
    <cellStyle name="40% - Accent3 2 6 3 3 3" xfId="28776"/>
    <cellStyle name="40% - Accent3 2 6 3 3 4" xfId="44632"/>
    <cellStyle name="40% - Accent3 2 6 3 4" xfId="9823"/>
    <cellStyle name="40% - Accent3 2 6 3 4 2" xfId="20849"/>
    <cellStyle name="40% - Accent3 2 6 3 4 2 2" xfId="32465"/>
    <cellStyle name="40% - Accent3 2 6 3 4 2 3" xfId="48321"/>
    <cellStyle name="40% - Accent3 2 6 3 4 3" xfId="26657"/>
    <cellStyle name="40% - Accent3 2 6 3 4 4" xfId="40125"/>
    <cellStyle name="40% - Accent3 2 6 3 5" xfId="18512"/>
    <cellStyle name="40% - Accent3 2 6 3 5 2" xfId="30128"/>
    <cellStyle name="40% - Accent3 2 6 3 5 3" xfId="45984"/>
    <cellStyle name="40% - Accent3 2 6 3 6" xfId="3987"/>
    <cellStyle name="40% - Accent3 2 6 3 7" xfId="24320"/>
    <cellStyle name="40% - Accent3 2 6 3 8" xfId="36185"/>
    <cellStyle name="40% - Accent3 2 6 4" xfId="1604"/>
    <cellStyle name="40% - Accent3 2 6 4 2" xfId="8169"/>
    <cellStyle name="40% - Accent3 2 6 4 2 2" xfId="11195"/>
    <cellStyle name="40% - Accent3 2 6 4 2 2 2" xfId="21910"/>
    <cellStyle name="40% - Accent3 2 6 4 2 2 2 2" xfId="33526"/>
    <cellStyle name="40% - Accent3 2 6 4 2 2 2 3" xfId="49382"/>
    <cellStyle name="40% - Accent3 2 6 4 2 2 3" xfId="27718"/>
    <cellStyle name="40% - Accent3 2 6 4 2 2 4" xfId="41331"/>
    <cellStyle name="40% - Accent3 2 6 4 2 3" xfId="19792"/>
    <cellStyle name="40% - Accent3 2 6 4 2 3 2" xfId="31408"/>
    <cellStyle name="40% - Accent3 2 6 4 2 3 3" xfId="47264"/>
    <cellStyle name="40% - Accent3 2 6 4 2 4" xfId="25600"/>
    <cellStyle name="40% - Accent3 2 6 4 2 5" xfId="38789"/>
    <cellStyle name="40% - Accent3 2 6 4 3" xfId="17271"/>
    <cellStyle name="40% - Accent3 2 6 4 3 2" xfId="23079"/>
    <cellStyle name="40% - Accent3 2 6 4 3 2 2" xfId="34695"/>
    <cellStyle name="40% - Accent3 2 6 4 3 2 3" xfId="50551"/>
    <cellStyle name="40% - Accent3 2 6 4 3 3" xfId="28887"/>
    <cellStyle name="40% - Accent3 2 6 4 3 4" xfId="44743"/>
    <cellStyle name="40% - Accent3 2 6 4 4" xfId="9350"/>
    <cellStyle name="40% - Accent3 2 6 4 4 2" xfId="20376"/>
    <cellStyle name="40% - Accent3 2 6 4 4 2 2" xfId="31992"/>
    <cellStyle name="40% - Accent3 2 6 4 4 2 3" xfId="47848"/>
    <cellStyle name="40% - Accent3 2 6 4 4 3" xfId="26184"/>
    <cellStyle name="40% - Accent3 2 6 4 4 4" xfId="39652"/>
    <cellStyle name="40% - Accent3 2 6 4 5" xfId="18623"/>
    <cellStyle name="40% - Accent3 2 6 4 5 2" xfId="30239"/>
    <cellStyle name="40% - Accent3 2 6 4 5 3" xfId="46095"/>
    <cellStyle name="40% - Accent3 2 6 4 6" xfId="4131"/>
    <cellStyle name="40% - Accent3 2 6 4 7" xfId="24431"/>
    <cellStyle name="40% - Accent3 2 6 4 8" xfId="36314"/>
    <cellStyle name="40% - Accent3 2 6 5" xfId="878"/>
    <cellStyle name="40% - Accent3 2 6 5 2" xfId="7573"/>
    <cellStyle name="40% - Accent3 2 6 5 2 2" xfId="16687"/>
    <cellStyle name="40% - Accent3 2 6 5 2 2 2" xfId="22495"/>
    <cellStyle name="40% - Accent3 2 6 5 2 2 2 2" xfId="34111"/>
    <cellStyle name="40% - Accent3 2 6 5 2 2 2 3" xfId="49967"/>
    <cellStyle name="40% - Accent3 2 6 5 2 2 3" xfId="28303"/>
    <cellStyle name="40% - Accent3 2 6 5 2 2 4" xfId="44159"/>
    <cellStyle name="40% - Accent3 2 6 5 2 3" xfId="19208"/>
    <cellStyle name="40% - Accent3 2 6 5 2 3 2" xfId="30824"/>
    <cellStyle name="40% - Accent3 2 6 5 2 3 3" xfId="46680"/>
    <cellStyle name="40% - Accent3 2 6 5 2 4" xfId="25016"/>
    <cellStyle name="40% - Accent3 2 6 5 2 5" xfId="38199"/>
    <cellStyle name="40% - Accent3 2 6 5 3" xfId="10563"/>
    <cellStyle name="40% - Accent3 2 6 5 3 2" xfId="21326"/>
    <cellStyle name="40% - Accent3 2 6 5 3 2 2" xfId="32942"/>
    <cellStyle name="40% - Accent3 2 6 5 3 2 3" xfId="48798"/>
    <cellStyle name="40% - Accent3 2 6 5 3 3" xfId="27134"/>
    <cellStyle name="40% - Accent3 2 6 5 3 4" xfId="40723"/>
    <cellStyle name="40% - Accent3 2 6 5 4" xfId="18039"/>
    <cellStyle name="40% - Accent3 2 6 5 4 2" xfId="29655"/>
    <cellStyle name="40% - Accent3 2 6 5 4 3" xfId="45511"/>
    <cellStyle name="40% - Accent3 2 6 5 5" xfId="3414"/>
    <cellStyle name="40% - Accent3 2 6 5 6" xfId="23847"/>
    <cellStyle name="40% - Accent3 2 6 5 7" xfId="35667"/>
    <cellStyle name="40% - Accent3 2 6 6" xfId="3078"/>
    <cellStyle name="40% - Accent3 2 6 6 2" xfId="10308"/>
    <cellStyle name="40% - Accent3 2 6 6 2 2" xfId="21106"/>
    <cellStyle name="40% - Accent3 2 6 6 2 2 2" xfId="32722"/>
    <cellStyle name="40% - Accent3 2 6 6 2 2 3" xfId="48578"/>
    <cellStyle name="40% - Accent3 2 6 6 2 3" xfId="26914"/>
    <cellStyle name="40% - Accent3 2 6 6 2 4" xfId="40486"/>
    <cellStyle name="40% - Accent3 2 6 6 3" xfId="17819"/>
    <cellStyle name="40% - Accent3 2 6 6 3 2" xfId="29435"/>
    <cellStyle name="40% - Accent3 2 6 6 3 3" xfId="45291"/>
    <cellStyle name="40% - Accent3 2 6 6 4" xfId="23627"/>
    <cellStyle name="40% - Accent3 2 6 6 5" xfId="35397"/>
    <cellStyle name="40% - Accent3 2 6 7" xfId="7274"/>
    <cellStyle name="40% - Accent3 2 6 7 2" xfId="9940"/>
    <cellStyle name="40% - Accent3 2 6 7 2 2" xfId="20923"/>
    <cellStyle name="40% - Accent3 2 6 7 2 2 2" xfId="32539"/>
    <cellStyle name="40% - Accent3 2 6 7 2 2 3" xfId="48395"/>
    <cellStyle name="40% - Accent3 2 6 7 2 3" xfId="26731"/>
    <cellStyle name="40% - Accent3 2 6 7 2 4" xfId="40224"/>
    <cellStyle name="40% - Accent3 2 6 7 3" xfId="18988"/>
    <cellStyle name="40% - Accent3 2 6 7 3 2" xfId="30604"/>
    <cellStyle name="40% - Accent3 2 6 7 3 3" xfId="46460"/>
    <cellStyle name="40% - Accent3 2 6 7 4" xfId="24796"/>
    <cellStyle name="40% - Accent3 2 6 7 5" xfId="37946"/>
    <cellStyle name="40% - Accent3 2 6 8" xfId="16467"/>
    <cellStyle name="40% - Accent3 2 6 8 2" xfId="22275"/>
    <cellStyle name="40% - Accent3 2 6 8 2 2" xfId="33891"/>
    <cellStyle name="40% - Accent3 2 6 8 2 3" xfId="49747"/>
    <cellStyle name="40% - Accent3 2 6 8 3" xfId="28083"/>
    <cellStyle name="40% - Accent3 2 6 8 4" xfId="43939"/>
    <cellStyle name="40% - Accent3 2 6 9" xfId="9239"/>
    <cellStyle name="40% - Accent3 2 6 9 2" xfId="20265"/>
    <cellStyle name="40% - Accent3 2 6 9 2 2" xfId="31881"/>
    <cellStyle name="40% - Accent3 2 6 9 2 3" xfId="47737"/>
    <cellStyle name="40% - Accent3 2 6 9 3" xfId="26073"/>
    <cellStyle name="40% - Accent3 2 6 9 4" xfId="39541"/>
    <cellStyle name="40% - Accent3 2 7" xfId="1067"/>
    <cellStyle name="40% - Accent3 2 7 2" xfId="1831"/>
    <cellStyle name="40% - Accent3 2 7 2 2" xfId="8375"/>
    <cellStyle name="40% - Accent3 2 7 2 2 2" xfId="17417"/>
    <cellStyle name="40% - Accent3 2 7 2 2 2 2" xfId="23225"/>
    <cellStyle name="40% - Accent3 2 7 2 2 2 2 2" xfId="34841"/>
    <cellStyle name="40% - Accent3 2 7 2 2 2 2 3" xfId="50697"/>
    <cellStyle name="40% - Accent3 2 7 2 2 2 3" xfId="29033"/>
    <cellStyle name="40% - Accent3 2 7 2 2 2 4" xfId="44889"/>
    <cellStyle name="40% - Accent3 2 7 2 2 3" xfId="19938"/>
    <cellStyle name="40% - Accent3 2 7 2 2 3 2" xfId="31554"/>
    <cellStyle name="40% - Accent3 2 7 2 2 3 3" xfId="47410"/>
    <cellStyle name="40% - Accent3 2 7 2 2 4" xfId="25746"/>
    <cellStyle name="40% - Accent3 2 7 2 2 5" xfId="38965"/>
    <cellStyle name="40% - Accent3 2 7 2 3" xfId="11348"/>
    <cellStyle name="40% - Accent3 2 7 2 3 2" xfId="22056"/>
    <cellStyle name="40% - Accent3 2 7 2 3 2 2" xfId="33672"/>
    <cellStyle name="40% - Accent3 2 7 2 3 2 3" xfId="49528"/>
    <cellStyle name="40% - Accent3 2 7 2 3 3" xfId="27864"/>
    <cellStyle name="40% - Accent3 2 7 2 3 4" xfId="41480"/>
    <cellStyle name="40% - Accent3 2 7 2 4" xfId="18769"/>
    <cellStyle name="40% - Accent3 2 7 2 4 2" xfId="30385"/>
    <cellStyle name="40% - Accent3 2 7 2 4 3" xfId="46241"/>
    <cellStyle name="40% - Accent3 2 7 2 5" xfId="4358"/>
    <cellStyle name="40% - Accent3 2 7 2 6" xfId="24577"/>
    <cellStyle name="40% - Accent3 2 7 2 7" xfId="36496"/>
    <cellStyle name="40% - Accent3 2 7 3" xfId="7731"/>
    <cellStyle name="40% - Accent3 2 7 3 2" xfId="10728"/>
    <cellStyle name="40% - Accent3 2 7 3 2 2" xfId="21472"/>
    <cellStyle name="40% - Accent3 2 7 3 2 2 2" xfId="33088"/>
    <cellStyle name="40% - Accent3 2 7 3 2 2 3" xfId="48944"/>
    <cellStyle name="40% - Accent3 2 7 3 2 3" xfId="27280"/>
    <cellStyle name="40% - Accent3 2 7 3 2 4" xfId="40878"/>
    <cellStyle name="40% - Accent3 2 7 3 3" xfId="19354"/>
    <cellStyle name="40% - Accent3 2 7 3 3 2" xfId="30970"/>
    <cellStyle name="40% - Accent3 2 7 3 3 3" xfId="46826"/>
    <cellStyle name="40% - Accent3 2 7 3 4" xfId="25162"/>
    <cellStyle name="40% - Accent3 2 7 3 5" xfId="38351"/>
    <cellStyle name="40% - Accent3 2 7 4" xfId="16833"/>
    <cellStyle name="40% - Accent3 2 7 4 2" xfId="22641"/>
    <cellStyle name="40% - Accent3 2 7 4 2 2" xfId="34257"/>
    <cellStyle name="40% - Accent3 2 7 4 2 3" xfId="50113"/>
    <cellStyle name="40% - Accent3 2 7 4 3" xfId="28449"/>
    <cellStyle name="40% - Accent3 2 7 4 4" xfId="44305"/>
    <cellStyle name="40% - Accent3 2 7 5" xfId="9496"/>
    <cellStyle name="40% - Accent3 2 7 5 2" xfId="20522"/>
    <cellStyle name="40% - Accent3 2 7 5 2 2" xfId="32138"/>
    <cellStyle name="40% - Accent3 2 7 5 2 3" xfId="47994"/>
    <cellStyle name="40% - Accent3 2 7 5 3" xfId="26330"/>
    <cellStyle name="40% - Accent3 2 7 5 4" xfId="39798"/>
    <cellStyle name="40% - Accent3 2 7 6" xfId="18185"/>
    <cellStyle name="40% - Accent3 2 7 6 2" xfId="29801"/>
    <cellStyle name="40% - Accent3 2 7 6 3" xfId="45657"/>
    <cellStyle name="40% - Accent3 2 7 7" xfId="3594"/>
    <cellStyle name="40% - Accent3 2 7 8" xfId="23993"/>
    <cellStyle name="40% - Accent3 2 7 9" xfId="35831"/>
    <cellStyle name="40% - Accent3 2 8" xfId="1315"/>
    <cellStyle name="40% - Accent3 2 8 2" xfId="7913"/>
    <cellStyle name="40% - Accent3 2 8 2 2" xfId="10926"/>
    <cellStyle name="40% - Accent3 2 8 2 2 2" xfId="21654"/>
    <cellStyle name="40% - Accent3 2 8 2 2 2 2" xfId="33270"/>
    <cellStyle name="40% - Accent3 2 8 2 2 2 3" xfId="49126"/>
    <cellStyle name="40% - Accent3 2 8 2 2 3" xfId="27462"/>
    <cellStyle name="40% - Accent3 2 8 2 2 4" xfId="41068"/>
    <cellStyle name="40% - Accent3 2 8 2 3" xfId="19536"/>
    <cellStyle name="40% - Accent3 2 8 2 3 2" xfId="31152"/>
    <cellStyle name="40% - Accent3 2 8 2 3 3" xfId="47008"/>
    <cellStyle name="40% - Accent3 2 8 2 4" xfId="25344"/>
    <cellStyle name="40% - Accent3 2 8 2 5" xfId="38533"/>
    <cellStyle name="40% - Accent3 2 8 3" xfId="17015"/>
    <cellStyle name="40% - Accent3 2 8 3 2" xfId="22823"/>
    <cellStyle name="40% - Accent3 2 8 3 2 2" xfId="34439"/>
    <cellStyle name="40% - Accent3 2 8 3 2 3" xfId="50295"/>
    <cellStyle name="40% - Accent3 2 8 3 3" xfId="28631"/>
    <cellStyle name="40% - Accent3 2 8 3 4" xfId="44487"/>
    <cellStyle name="40% - Accent3 2 8 4" xfId="9678"/>
    <cellStyle name="40% - Accent3 2 8 4 2" xfId="20704"/>
    <cellStyle name="40% - Accent3 2 8 4 2 2" xfId="32320"/>
    <cellStyle name="40% - Accent3 2 8 4 2 3" xfId="48176"/>
    <cellStyle name="40% - Accent3 2 8 4 3" xfId="26512"/>
    <cellStyle name="40% - Accent3 2 8 4 4" xfId="39980"/>
    <cellStyle name="40% - Accent3 2 8 5" xfId="18367"/>
    <cellStyle name="40% - Accent3 2 8 5 2" xfId="29983"/>
    <cellStyle name="40% - Accent3 2 8 5 3" xfId="45839"/>
    <cellStyle name="40% - Accent3 2 8 6" xfId="3842"/>
    <cellStyle name="40% - Accent3 2 8 7" xfId="24175"/>
    <cellStyle name="40% - Accent3 2 8 8" xfId="36040"/>
    <cellStyle name="40% - Accent3 2 9" xfId="1501"/>
    <cellStyle name="40% - Accent3 2 9 2" xfId="8095"/>
    <cellStyle name="40% - Accent3 2 9 2 2" xfId="11110"/>
    <cellStyle name="40% - Accent3 2 9 2 2 2" xfId="21836"/>
    <cellStyle name="40% - Accent3 2 9 2 2 2 2" xfId="33452"/>
    <cellStyle name="40% - Accent3 2 9 2 2 2 3" xfId="49308"/>
    <cellStyle name="40% - Accent3 2 9 2 2 3" xfId="27644"/>
    <cellStyle name="40% - Accent3 2 9 2 2 4" xfId="41251"/>
    <cellStyle name="40% - Accent3 2 9 2 3" xfId="19718"/>
    <cellStyle name="40% - Accent3 2 9 2 3 2" xfId="31334"/>
    <cellStyle name="40% - Accent3 2 9 2 3 3" xfId="47190"/>
    <cellStyle name="40% - Accent3 2 9 2 4" xfId="25526"/>
    <cellStyle name="40% - Accent3 2 9 2 5" xfId="38715"/>
    <cellStyle name="40% - Accent3 2 9 3" xfId="17197"/>
    <cellStyle name="40% - Accent3 2 9 3 2" xfId="23005"/>
    <cellStyle name="40% - Accent3 2 9 3 2 2" xfId="34621"/>
    <cellStyle name="40% - Accent3 2 9 3 2 3" xfId="50477"/>
    <cellStyle name="40% - Accent3 2 9 3 3" xfId="28813"/>
    <cellStyle name="40% - Accent3 2 9 3 4" xfId="44669"/>
    <cellStyle name="40% - Accent3 2 9 4" xfId="9276"/>
    <cellStyle name="40% - Accent3 2 9 4 2" xfId="20302"/>
    <cellStyle name="40% - Accent3 2 9 4 2 2" xfId="31918"/>
    <cellStyle name="40% - Accent3 2 9 4 2 3" xfId="47774"/>
    <cellStyle name="40% - Accent3 2 9 4 3" xfId="26110"/>
    <cellStyle name="40% - Accent3 2 9 4 4" xfId="39578"/>
    <cellStyle name="40% - Accent3 2 9 5" xfId="18549"/>
    <cellStyle name="40% - Accent3 2 9 5 2" xfId="30165"/>
    <cellStyle name="40% - Accent3 2 9 5 3" xfId="46021"/>
    <cellStyle name="40% - Accent3 2 9 6" xfId="4028"/>
    <cellStyle name="40% - Accent3 2 9 7" xfId="24357"/>
    <cellStyle name="40% - Accent3 2 9 8" xfId="36225"/>
    <cellStyle name="40% - Accent3 3" xfId="212"/>
    <cellStyle name="40% - Accent4 2" xfId="213"/>
    <cellStyle name="40% - Accent4 2 10" xfId="737"/>
    <cellStyle name="40% - Accent4 2 10 2" xfId="7432"/>
    <cellStyle name="40% - Accent4 2 10 2 2" xfId="16614"/>
    <cellStyle name="40% - Accent4 2 10 2 2 2" xfId="22422"/>
    <cellStyle name="40% - Accent4 2 10 2 2 2 2" xfId="34038"/>
    <cellStyle name="40% - Accent4 2 10 2 2 2 3" xfId="49894"/>
    <cellStyle name="40% - Accent4 2 10 2 2 3" xfId="28230"/>
    <cellStyle name="40% - Accent4 2 10 2 2 4" xfId="44086"/>
    <cellStyle name="40% - Accent4 2 10 2 3" xfId="19135"/>
    <cellStyle name="40% - Accent4 2 10 2 3 2" xfId="30751"/>
    <cellStyle name="40% - Accent4 2 10 2 3 3" xfId="46607"/>
    <cellStyle name="40% - Accent4 2 10 2 4" xfId="24943"/>
    <cellStyle name="40% - Accent4 2 10 2 5" xfId="38100"/>
    <cellStyle name="40% - Accent4 2 10 3" xfId="10490"/>
    <cellStyle name="40% - Accent4 2 10 3 2" xfId="21253"/>
    <cellStyle name="40% - Accent4 2 10 3 2 2" xfId="32869"/>
    <cellStyle name="40% - Accent4 2 10 3 2 3" xfId="48725"/>
    <cellStyle name="40% - Accent4 2 10 3 3" xfId="27061"/>
    <cellStyle name="40% - Accent4 2 10 3 4" xfId="40650"/>
    <cellStyle name="40% - Accent4 2 10 4" xfId="17966"/>
    <cellStyle name="40% - Accent4 2 10 4 2" xfId="29582"/>
    <cellStyle name="40% - Accent4 2 10 4 3" xfId="45438"/>
    <cellStyle name="40% - Accent4 2 10 5" xfId="3273"/>
    <cellStyle name="40% - Accent4 2 10 6" xfId="23774"/>
    <cellStyle name="40% - Accent4 2 10 7" xfId="35568"/>
    <cellStyle name="40% - Accent4 2 11" xfId="2887"/>
    <cellStyle name="40% - Accent4 2 11 2" xfId="10130"/>
    <cellStyle name="40% - Accent4 2 11 2 2" xfId="21070"/>
    <cellStyle name="40% - Accent4 2 11 2 2 2" xfId="32686"/>
    <cellStyle name="40% - Accent4 2 11 2 2 3" xfId="48542"/>
    <cellStyle name="40% - Accent4 2 11 2 3" xfId="26878"/>
    <cellStyle name="40% - Accent4 2 11 2 4" xfId="40386"/>
    <cellStyle name="40% - Accent4 2 11 3" xfId="17783"/>
    <cellStyle name="40% - Accent4 2 11 3 2" xfId="29399"/>
    <cellStyle name="40% - Accent4 2 11 3 3" xfId="45255"/>
    <cellStyle name="40% - Accent4 2 11 4" xfId="23591"/>
    <cellStyle name="40% - Accent4 2 11 5" xfId="35288"/>
    <cellStyle name="40% - Accent4 2 12" xfId="7238"/>
    <cellStyle name="40% - Accent4 2 12 2" xfId="9872"/>
    <cellStyle name="40% - Accent4 2 12 2 2" xfId="20887"/>
    <cellStyle name="40% - Accent4 2 12 2 2 2" xfId="32503"/>
    <cellStyle name="40% - Accent4 2 12 2 2 3" xfId="48359"/>
    <cellStyle name="40% - Accent4 2 12 2 3" xfId="26695"/>
    <cellStyle name="40% - Accent4 2 12 2 4" xfId="40171"/>
    <cellStyle name="40% - Accent4 2 12 3" xfId="18952"/>
    <cellStyle name="40% - Accent4 2 12 3 2" xfId="30568"/>
    <cellStyle name="40% - Accent4 2 12 3 3" xfId="46424"/>
    <cellStyle name="40% - Accent4 2 12 4" xfId="24760"/>
    <cellStyle name="40% - Accent4 2 12 5" xfId="37910"/>
    <cellStyle name="40% - Accent4 2 13" xfId="16431"/>
    <cellStyle name="40% - Accent4 2 13 2" xfId="22239"/>
    <cellStyle name="40% - Accent4 2 13 2 2" xfId="33855"/>
    <cellStyle name="40% - Accent4 2 13 2 3" xfId="49711"/>
    <cellStyle name="40% - Accent4 2 13 3" xfId="28047"/>
    <cellStyle name="40% - Accent4 2 13 4" xfId="43903"/>
    <cellStyle name="40% - Accent4 2 14" xfId="9095"/>
    <cellStyle name="40% - Accent4 2 14 2" xfId="20121"/>
    <cellStyle name="40% - Accent4 2 14 2 2" xfId="31737"/>
    <cellStyle name="40% - Accent4 2 14 2 3" xfId="47593"/>
    <cellStyle name="40% - Accent4 2 14 3" xfId="25929"/>
    <cellStyle name="40% - Accent4 2 14 4" xfId="39397"/>
    <cellStyle name="40% - Accent4 2 15" xfId="17600"/>
    <cellStyle name="40% - Accent4 2 15 2" xfId="29216"/>
    <cellStyle name="40% - Accent4 2 15 3" xfId="45072"/>
    <cellStyle name="40% - Accent4 2 16" xfId="2555"/>
    <cellStyle name="40% - Accent4 2 17" xfId="23408"/>
    <cellStyle name="40% - Accent4 2 18" xfId="35032"/>
    <cellStyle name="40% - Accent4 2 2" xfId="465"/>
    <cellStyle name="40% - Accent4 2 2 10" xfId="3045"/>
    <cellStyle name="40% - Accent4 2 2 10 2" xfId="10275"/>
    <cellStyle name="40% - Accent4 2 2 10 2 2" xfId="21088"/>
    <cellStyle name="40% - Accent4 2 2 10 2 2 2" xfId="32704"/>
    <cellStyle name="40% - Accent4 2 2 10 2 2 3" xfId="48560"/>
    <cellStyle name="40% - Accent4 2 2 10 2 3" xfId="26896"/>
    <cellStyle name="40% - Accent4 2 2 10 2 4" xfId="40460"/>
    <cellStyle name="40% - Accent4 2 2 10 3" xfId="17801"/>
    <cellStyle name="40% - Accent4 2 2 10 3 2" xfId="29417"/>
    <cellStyle name="40% - Accent4 2 2 10 3 3" xfId="45273"/>
    <cellStyle name="40% - Accent4 2 2 10 4" xfId="23609"/>
    <cellStyle name="40% - Accent4 2 2 10 5" xfId="35371"/>
    <cellStyle name="40% - Accent4 2 2 11" xfId="7256"/>
    <cellStyle name="40% - Accent4 2 2 11 2" xfId="9915"/>
    <cellStyle name="40% - Accent4 2 2 11 2 2" xfId="20905"/>
    <cellStyle name="40% - Accent4 2 2 11 2 2 2" xfId="32521"/>
    <cellStyle name="40% - Accent4 2 2 11 2 2 3" xfId="48377"/>
    <cellStyle name="40% - Accent4 2 2 11 2 3" xfId="26713"/>
    <cellStyle name="40% - Accent4 2 2 11 2 4" xfId="40203"/>
    <cellStyle name="40% - Accent4 2 2 11 3" xfId="18970"/>
    <cellStyle name="40% - Accent4 2 2 11 3 2" xfId="30586"/>
    <cellStyle name="40% - Accent4 2 2 11 3 3" xfId="46442"/>
    <cellStyle name="40% - Accent4 2 2 11 4" xfId="24778"/>
    <cellStyle name="40% - Accent4 2 2 11 5" xfId="37928"/>
    <cellStyle name="40% - Accent4 2 2 12" xfId="16449"/>
    <cellStyle name="40% - Accent4 2 2 12 2" xfId="22257"/>
    <cellStyle name="40% - Accent4 2 2 12 2 2" xfId="33873"/>
    <cellStyle name="40% - Accent4 2 2 12 2 3" xfId="49729"/>
    <cellStyle name="40% - Accent4 2 2 12 3" xfId="28065"/>
    <cellStyle name="40% - Accent4 2 2 12 4" xfId="43921"/>
    <cellStyle name="40% - Accent4 2 2 13" xfId="9113"/>
    <cellStyle name="40% - Accent4 2 2 13 2" xfId="20139"/>
    <cellStyle name="40% - Accent4 2 2 13 2 2" xfId="31755"/>
    <cellStyle name="40% - Accent4 2 2 13 2 3" xfId="47611"/>
    <cellStyle name="40% - Accent4 2 2 13 3" xfId="25947"/>
    <cellStyle name="40% - Accent4 2 2 13 4" xfId="39415"/>
    <cellStyle name="40% - Accent4 2 2 14" xfId="17618"/>
    <cellStyle name="40% - Accent4 2 2 14 2" xfId="29234"/>
    <cellStyle name="40% - Accent4 2 2 14 3" xfId="45090"/>
    <cellStyle name="40% - Accent4 2 2 15" xfId="2578"/>
    <cellStyle name="40% - Accent4 2 2 16" xfId="23426"/>
    <cellStyle name="40% - Accent4 2 2 17" xfId="35055"/>
    <cellStyle name="40% - Accent4 2 2 2" xfId="606"/>
    <cellStyle name="40% - Accent4 2 2 2 10" xfId="9150"/>
    <cellStyle name="40% - Accent4 2 2 2 10 2" xfId="20176"/>
    <cellStyle name="40% - Accent4 2 2 2 10 2 2" xfId="31792"/>
    <cellStyle name="40% - Accent4 2 2 2 10 2 3" xfId="47648"/>
    <cellStyle name="40% - Accent4 2 2 2 10 3" xfId="25984"/>
    <cellStyle name="40% - Accent4 2 2 2 10 4" xfId="39452"/>
    <cellStyle name="40% - Accent4 2 2 2 11" xfId="17692"/>
    <cellStyle name="40% - Accent4 2 2 2 11 2" xfId="29308"/>
    <cellStyle name="40% - Accent4 2 2 2 11 3" xfId="45164"/>
    <cellStyle name="40% - Accent4 2 2 2 12" xfId="2690"/>
    <cellStyle name="40% - Accent4 2 2 2 13" xfId="23500"/>
    <cellStyle name="40% - Accent4 2 2 2 14" xfId="35147"/>
    <cellStyle name="40% - Accent4 2 2 2 2" xfId="935"/>
    <cellStyle name="40% - Accent4 2 2 2 2 2" xfId="1664"/>
    <cellStyle name="40% - Accent4 2 2 2 2 2 2" xfId="8229"/>
    <cellStyle name="40% - Accent4 2 2 2 2 2 2 2" xfId="17327"/>
    <cellStyle name="40% - Accent4 2 2 2 2 2 2 2 2" xfId="23135"/>
    <cellStyle name="40% - Accent4 2 2 2 2 2 2 2 2 2" xfId="34751"/>
    <cellStyle name="40% - Accent4 2 2 2 2 2 2 2 2 3" xfId="50607"/>
    <cellStyle name="40% - Accent4 2 2 2 2 2 2 2 3" xfId="28943"/>
    <cellStyle name="40% - Accent4 2 2 2 2 2 2 2 4" xfId="44799"/>
    <cellStyle name="40% - Accent4 2 2 2 2 2 2 3" xfId="19848"/>
    <cellStyle name="40% - Accent4 2 2 2 2 2 2 3 2" xfId="31464"/>
    <cellStyle name="40% - Accent4 2 2 2 2 2 2 3 3" xfId="47320"/>
    <cellStyle name="40% - Accent4 2 2 2 2 2 2 4" xfId="25656"/>
    <cellStyle name="40% - Accent4 2 2 2 2 2 2 5" xfId="38848"/>
    <cellStyle name="40% - Accent4 2 2 2 2 2 3" xfId="11251"/>
    <cellStyle name="40% - Accent4 2 2 2 2 2 3 2" xfId="21966"/>
    <cellStyle name="40% - Accent4 2 2 2 2 2 3 2 2" xfId="33582"/>
    <cellStyle name="40% - Accent4 2 2 2 2 2 3 2 3" xfId="49438"/>
    <cellStyle name="40% - Accent4 2 2 2 2 2 3 3" xfId="27774"/>
    <cellStyle name="40% - Accent4 2 2 2 2 2 3 4" xfId="41387"/>
    <cellStyle name="40% - Accent4 2 2 2 2 2 4" xfId="18679"/>
    <cellStyle name="40% - Accent4 2 2 2 2 2 4 2" xfId="30295"/>
    <cellStyle name="40% - Accent4 2 2 2 2 2 4 3" xfId="46151"/>
    <cellStyle name="40% - Accent4 2 2 2 2 2 5" xfId="4191"/>
    <cellStyle name="40% - Accent4 2 2 2 2 2 6" xfId="24487"/>
    <cellStyle name="40% - Accent4 2 2 2 2 2 7" xfId="36373"/>
    <cellStyle name="40% - Accent4 2 2 2 2 3" xfId="7630"/>
    <cellStyle name="40% - Accent4 2 2 2 2 3 2" xfId="10619"/>
    <cellStyle name="40% - Accent4 2 2 2 2 3 2 2" xfId="21382"/>
    <cellStyle name="40% - Accent4 2 2 2 2 3 2 2 2" xfId="32998"/>
    <cellStyle name="40% - Accent4 2 2 2 2 3 2 2 3" xfId="48854"/>
    <cellStyle name="40% - Accent4 2 2 2 2 3 2 3" xfId="27190"/>
    <cellStyle name="40% - Accent4 2 2 2 2 3 2 4" xfId="40779"/>
    <cellStyle name="40% - Accent4 2 2 2 2 3 3" xfId="19264"/>
    <cellStyle name="40% - Accent4 2 2 2 2 3 3 2" xfId="30880"/>
    <cellStyle name="40% - Accent4 2 2 2 2 3 3 3" xfId="46736"/>
    <cellStyle name="40% - Accent4 2 2 2 2 3 4" xfId="25072"/>
    <cellStyle name="40% - Accent4 2 2 2 2 3 5" xfId="38256"/>
    <cellStyle name="40% - Accent4 2 2 2 2 4" xfId="16743"/>
    <cellStyle name="40% - Accent4 2 2 2 2 4 2" xfId="22551"/>
    <cellStyle name="40% - Accent4 2 2 2 2 4 2 2" xfId="34167"/>
    <cellStyle name="40% - Accent4 2 2 2 2 4 2 3" xfId="50023"/>
    <cellStyle name="40% - Accent4 2 2 2 2 4 3" xfId="28359"/>
    <cellStyle name="40% - Accent4 2 2 2 2 4 4" xfId="44215"/>
    <cellStyle name="40% - Accent4 2 2 2 2 5" xfId="9406"/>
    <cellStyle name="40% - Accent4 2 2 2 2 5 2" xfId="20432"/>
    <cellStyle name="40% - Accent4 2 2 2 2 5 2 2" xfId="32048"/>
    <cellStyle name="40% - Accent4 2 2 2 2 5 2 3" xfId="47904"/>
    <cellStyle name="40% - Accent4 2 2 2 2 5 3" xfId="26240"/>
    <cellStyle name="40% - Accent4 2 2 2 2 5 4" xfId="39708"/>
    <cellStyle name="40% - Accent4 2 2 2 2 6" xfId="18095"/>
    <cellStyle name="40% - Accent4 2 2 2 2 6 2" xfId="29711"/>
    <cellStyle name="40% - Accent4 2 2 2 2 6 3" xfId="45567"/>
    <cellStyle name="40% - Accent4 2 2 2 2 7" xfId="3471"/>
    <cellStyle name="40% - Accent4 2 2 2 2 8" xfId="23903"/>
    <cellStyle name="40% - Accent4 2 2 2 2 9" xfId="35724"/>
    <cellStyle name="40% - Accent4 2 2 2 3" xfId="1157"/>
    <cellStyle name="40% - Accent4 2 2 2 3 2" xfId="1887"/>
    <cellStyle name="40% - Accent4 2 2 2 3 2 2" xfId="8431"/>
    <cellStyle name="40% - Accent4 2 2 2 3 2 2 2" xfId="17473"/>
    <cellStyle name="40% - Accent4 2 2 2 3 2 2 2 2" xfId="23281"/>
    <cellStyle name="40% - Accent4 2 2 2 3 2 2 2 2 2" xfId="34897"/>
    <cellStyle name="40% - Accent4 2 2 2 3 2 2 2 2 3" xfId="50753"/>
    <cellStyle name="40% - Accent4 2 2 2 3 2 2 2 3" xfId="29089"/>
    <cellStyle name="40% - Accent4 2 2 2 3 2 2 2 4" xfId="44945"/>
    <cellStyle name="40% - Accent4 2 2 2 3 2 2 3" xfId="19994"/>
    <cellStyle name="40% - Accent4 2 2 2 3 2 2 3 2" xfId="31610"/>
    <cellStyle name="40% - Accent4 2 2 2 3 2 2 3 3" xfId="47466"/>
    <cellStyle name="40% - Accent4 2 2 2 3 2 2 4" xfId="25802"/>
    <cellStyle name="40% - Accent4 2 2 2 3 2 2 5" xfId="39021"/>
    <cellStyle name="40% - Accent4 2 2 2 3 2 3" xfId="11404"/>
    <cellStyle name="40% - Accent4 2 2 2 3 2 3 2" xfId="22112"/>
    <cellStyle name="40% - Accent4 2 2 2 3 2 3 2 2" xfId="33728"/>
    <cellStyle name="40% - Accent4 2 2 2 3 2 3 2 3" xfId="49584"/>
    <cellStyle name="40% - Accent4 2 2 2 3 2 3 3" xfId="27920"/>
    <cellStyle name="40% - Accent4 2 2 2 3 2 3 4" xfId="41536"/>
    <cellStyle name="40% - Accent4 2 2 2 3 2 4" xfId="18825"/>
    <cellStyle name="40% - Accent4 2 2 2 3 2 4 2" xfId="30441"/>
    <cellStyle name="40% - Accent4 2 2 2 3 2 4 3" xfId="46297"/>
    <cellStyle name="40% - Accent4 2 2 2 3 2 5" xfId="4414"/>
    <cellStyle name="40% - Accent4 2 2 2 3 2 6" xfId="24633"/>
    <cellStyle name="40% - Accent4 2 2 2 3 2 7" xfId="36552"/>
    <cellStyle name="40% - Accent4 2 2 2 3 3" xfId="7787"/>
    <cellStyle name="40% - Accent4 2 2 2 3 3 2" xfId="10792"/>
    <cellStyle name="40% - Accent4 2 2 2 3 3 2 2" xfId="21528"/>
    <cellStyle name="40% - Accent4 2 2 2 3 3 2 2 2" xfId="33144"/>
    <cellStyle name="40% - Accent4 2 2 2 3 3 2 2 3" xfId="49000"/>
    <cellStyle name="40% - Accent4 2 2 2 3 3 2 3" xfId="27336"/>
    <cellStyle name="40% - Accent4 2 2 2 3 3 2 4" xfId="40936"/>
    <cellStyle name="40% - Accent4 2 2 2 3 3 3" xfId="19410"/>
    <cellStyle name="40% - Accent4 2 2 2 3 3 3 2" xfId="31026"/>
    <cellStyle name="40% - Accent4 2 2 2 3 3 3 3" xfId="46882"/>
    <cellStyle name="40% - Accent4 2 2 2 3 3 4" xfId="25218"/>
    <cellStyle name="40% - Accent4 2 2 2 3 3 5" xfId="38407"/>
    <cellStyle name="40% - Accent4 2 2 2 3 4" xfId="16889"/>
    <cellStyle name="40% - Accent4 2 2 2 3 4 2" xfId="22697"/>
    <cellStyle name="40% - Accent4 2 2 2 3 4 2 2" xfId="34313"/>
    <cellStyle name="40% - Accent4 2 2 2 3 4 2 3" xfId="50169"/>
    <cellStyle name="40% - Accent4 2 2 2 3 4 3" xfId="28505"/>
    <cellStyle name="40% - Accent4 2 2 2 3 4 4" xfId="44361"/>
    <cellStyle name="40% - Accent4 2 2 2 3 5" xfId="9552"/>
    <cellStyle name="40% - Accent4 2 2 2 3 5 2" xfId="20578"/>
    <cellStyle name="40% - Accent4 2 2 2 3 5 2 2" xfId="32194"/>
    <cellStyle name="40% - Accent4 2 2 2 3 5 2 3" xfId="48050"/>
    <cellStyle name="40% - Accent4 2 2 2 3 5 3" xfId="26386"/>
    <cellStyle name="40% - Accent4 2 2 2 3 5 4" xfId="39854"/>
    <cellStyle name="40% - Accent4 2 2 2 3 6" xfId="18241"/>
    <cellStyle name="40% - Accent4 2 2 2 3 6 2" xfId="29857"/>
    <cellStyle name="40% - Accent4 2 2 2 3 6 3" xfId="45713"/>
    <cellStyle name="40% - Accent4 2 2 2 3 7" xfId="3684"/>
    <cellStyle name="40% - Accent4 2 2 2 3 8" xfId="24049"/>
    <cellStyle name="40% - Accent4 2 2 2 3 9" xfId="35902"/>
    <cellStyle name="40% - Accent4 2 2 2 4" xfId="1371"/>
    <cellStyle name="40% - Accent4 2 2 2 4 2" xfId="7969"/>
    <cellStyle name="40% - Accent4 2 2 2 4 2 2" xfId="10982"/>
    <cellStyle name="40% - Accent4 2 2 2 4 2 2 2" xfId="21710"/>
    <cellStyle name="40% - Accent4 2 2 2 4 2 2 2 2" xfId="33326"/>
    <cellStyle name="40% - Accent4 2 2 2 4 2 2 2 3" xfId="49182"/>
    <cellStyle name="40% - Accent4 2 2 2 4 2 2 3" xfId="27518"/>
    <cellStyle name="40% - Accent4 2 2 2 4 2 2 4" xfId="41124"/>
    <cellStyle name="40% - Accent4 2 2 2 4 2 3" xfId="19592"/>
    <cellStyle name="40% - Accent4 2 2 2 4 2 3 2" xfId="31208"/>
    <cellStyle name="40% - Accent4 2 2 2 4 2 3 3" xfId="47064"/>
    <cellStyle name="40% - Accent4 2 2 2 4 2 4" xfId="25400"/>
    <cellStyle name="40% - Accent4 2 2 2 4 2 5" xfId="38589"/>
    <cellStyle name="40% - Accent4 2 2 2 4 3" xfId="17071"/>
    <cellStyle name="40% - Accent4 2 2 2 4 3 2" xfId="22879"/>
    <cellStyle name="40% - Accent4 2 2 2 4 3 2 2" xfId="34495"/>
    <cellStyle name="40% - Accent4 2 2 2 4 3 2 3" xfId="50351"/>
    <cellStyle name="40% - Accent4 2 2 2 4 3 3" xfId="28687"/>
    <cellStyle name="40% - Accent4 2 2 2 4 3 4" xfId="44543"/>
    <cellStyle name="40% - Accent4 2 2 2 4 4" xfId="9734"/>
    <cellStyle name="40% - Accent4 2 2 2 4 4 2" xfId="20760"/>
    <cellStyle name="40% - Accent4 2 2 2 4 4 2 2" xfId="32376"/>
    <cellStyle name="40% - Accent4 2 2 2 4 4 2 3" xfId="48232"/>
    <cellStyle name="40% - Accent4 2 2 2 4 4 3" xfId="26568"/>
    <cellStyle name="40% - Accent4 2 2 2 4 4 4" xfId="40036"/>
    <cellStyle name="40% - Accent4 2 2 2 4 5" xfId="18423"/>
    <cellStyle name="40% - Accent4 2 2 2 4 5 2" xfId="30039"/>
    <cellStyle name="40% - Accent4 2 2 2 4 5 3" xfId="45895"/>
    <cellStyle name="40% - Accent4 2 2 2 4 6" xfId="3898"/>
    <cellStyle name="40% - Accent4 2 2 2 4 7" xfId="24231"/>
    <cellStyle name="40% - Accent4 2 2 2 4 8" xfId="36096"/>
    <cellStyle name="40% - Accent4 2 2 2 5" xfId="1586"/>
    <cellStyle name="40% - Accent4 2 2 2 5 2" xfId="8151"/>
    <cellStyle name="40% - Accent4 2 2 2 5 2 2" xfId="11177"/>
    <cellStyle name="40% - Accent4 2 2 2 5 2 2 2" xfId="21892"/>
    <cellStyle name="40% - Accent4 2 2 2 5 2 2 2 2" xfId="33508"/>
    <cellStyle name="40% - Accent4 2 2 2 5 2 2 2 3" xfId="49364"/>
    <cellStyle name="40% - Accent4 2 2 2 5 2 2 3" xfId="27700"/>
    <cellStyle name="40% - Accent4 2 2 2 5 2 2 4" xfId="41313"/>
    <cellStyle name="40% - Accent4 2 2 2 5 2 3" xfId="19774"/>
    <cellStyle name="40% - Accent4 2 2 2 5 2 3 2" xfId="31390"/>
    <cellStyle name="40% - Accent4 2 2 2 5 2 3 3" xfId="47246"/>
    <cellStyle name="40% - Accent4 2 2 2 5 2 4" xfId="25582"/>
    <cellStyle name="40% - Accent4 2 2 2 5 2 5" xfId="38771"/>
    <cellStyle name="40% - Accent4 2 2 2 5 3" xfId="17253"/>
    <cellStyle name="40% - Accent4 2 2 2 5 3 2" xfId="23061"/>
    <cellStyle name="40% - Accent4 2 2 2 5 3 2 2" xfId="34677"/>
    <cellStyle name="40% - Accent4 2 2 2 5 3 2 3" xfId="50533"/>
    <cellStyle name="40% - Accent4 2 2 2 5 3 3" xfId="28869"/>
    <cellStyle name="40% - Accent4 2 2 2 5 3 4" xfId="44725"/>
    <cellStyle name="40% - Accent4 2 2 2 5 4" xfId="9332"/>
    <cellStyle name="40% - Accent4 2 2 2 5 4 2" xfId="20358"/>
    <cellStyle name="40% - Accent4 2 2 2 5 4 2 2" xfId="31974"/>
    <cellStyle name="40% - Accent4 2 2 2 5 4 2 3" xfId="47830"/>
    <cellStyle name="40% - Accent4 2 2 2 5 4 3" xfId="26166"/>
    <cellStyle name="40% - Accent4 2 2 2 5 4 4" xfId="39634"/>
    <cellStyle name="40% - Accent4 2 2 2 5 5" xfId="18605"/>
    <cellStyle name="40% - Accent4 2 2 2 5 5 2" xfId="30221"/>
    <cellStyle name="40% - Accent4 2 2 2 5 5 3" xfId="46077"/>
    <cellStyle name="40% - Accent4 2 2 2 5 6" xfId="4113"/>
    <cellStyle name="40% - Accent4 2 2 2 5 7" xfId="24413"/>
    <cellStyle name="40% - Accent4 2 2 2 5 8" xfId="36296"/>
    <cellStyle name="40% - Accent4 2 2 2 6" xfId="860"/>
    <cellStyle name="40% - Accent4 2 2 2 6 2" xfId="7555"/>
    <cellStyle name="40% - Accent4 2 2 2 6 2 2" xfId="16669"/>
    <cellStyle name="40% - Accent4 2 2 2 6 2 2 2" xfId="22477"/>
    <cellStyle name="40% - Accent4 2 2 2 6 2 2 2 2" xfId="34093"/>
    <cellStyle name="40% - Accent4 2 2 2 6 2 2 2 3" xfId="49949"/>
    <cellStyle name="40% - Accent4 2 2 2 6 2 2 3" xfId="28285"/>
    <cellStyle name="40% - Accent4 2 2 2 6 2 2 4" xfId="44141"/>
    <cellStyle name="40% - Accent4 2 2 2 6 2 3" xfId="19190"/>
    <cellStyle name="40% - Accent4 2 2 2 6 2 3 2" xfId="30806"/>
    <cellStyle name="40% - Accent4 2 2 2 6 2 3 3" xfId="46662"/>
    <cellStyle name="40% - Accent4 2 2 2 6 2 4" xfId="24998"/>
    <cellStyle name="40% - Accent4 2 2 2 6 2 5" xfId="38181"/>
    <cellStyle name="40% - Accent4 2 2 2 6 3" xfId="10545"/>
    <cellStyle name="40% - Accent4 2 2 2 6 3 2" xfId="21308"/>
    <cellStyle name="40% - Accent4 2 2 2 6 3 2 2" xfId="32924"/>
    <cellStyle name="40% - Accent4 2 2 2 6 3 2 3" xfId="48780"/>
    <cellStyle name="40% - Accent4 2 2 2 6 3 3" xfId="27116"/>
    <cellStyle name="40% - Accent4 2 2 2 6 3 4" xfId="40705"/>
    <cellStyle name="40% - Accent4 2 2 2 6 4" xfId="18021"/>
    <cellStyle name="40% - Accent4 2 2 2 6 4 2" xfId="29637"/>
    <cellStyle name="40% - Accent4 2 2 2 6 4 3" xfId="45493"/>
    <cellStyle name="40% - Accent4 2 2 2 6 5" xfId="3396"/>
    <cellStyle name="40% - Accent4 2 2 2 6 6" xfId="23829"/>
    <cellStyle name="40% - Accent4 2 2 2 6 7" xfId="35649"/>
    <cellStyle name="40% - Accent4 2 2 2 7" xfId="3156"/>
    <cellStyle name="40% - Accent4 2 2 2 7 2" xfId="10385"/>
    <cellStyle name="40% - Accent4 2 2 2 7 2 2" xfId="21162"/>
    <cellStyle name="40% - Accent4 2 2 2 7 2 2 2" xfId="32778"/>
    <cellStyle name="40% - Accent4 2 2 2 7 2 2 3" xfId="48634"/>
    <cellStyle name="40% - Accent4 2 2 2 7 2 3" xfId="26970"/>
    <cellStyle name="40% - Accent4 2 2 2 7 2 4" xfId="40552"/>
    <cellStyle name="40% - Accent4 2 2 2 7 3" xfId="17875"/>
    <cellStyle name="40% - Accent4 2 2 2 7 3 2" xfId="29491"/>
    <cellStyle name="40% - Accent4 2 2 2 7 3 3" xfId="45347"/>
    <cellStyle name="40% - Accent4 2 2 2 7 4" xfId="23683"/>
    <cellStyle name="40% - Accent4 2 2 2 7 5" xfId="35463"/>
    <cellStyle name="40% - Accent4 2 2 2 8" xfId="7330"/>
    <cellStyle name="40% - Accent4 2 2 2 8 2" xfId="10000"/>
    <cellStyle name="40% - Accent4 2 2 2 8 2 2" xfId="20979"/>
    <cellStyle name="40% - Accent4 2 2 2 8 2 2 2" xfId="32595"/>
    <cellStyle name="40% - Accent4 2 2 2 8 2 2 3" xfId="48451"/>
    <cellStyle name="40% - Accent4 2 2 2 8 2 3" xfId="26787"/>
    <cellStyle name="40% - Accent4 2 2 2 8 2 4" xfId="40280"/>
    <cellStyle name="40% - Accent4 2 2 2 8 3" xfId="19044"/>
    <cellStyle name="40% - Accent4 2 2 2 8 3 2" xfId="30660"/>
    <cellStyle name="40% - Accent4 2 2 2 8 3 3" xfId="46516"/>
    <cellStyle name="40% - Accent4 2 2 2 8 4" xfId="24852"/>
    <cellStyle name="40% - Accent4 2 2 2 8 5" xfId="38002"/>
    <cellStyle name="40% - Accent4 2 2 2 9" xfId="16523"/>
    <cellStyle name="40% - Accent4 2 2 2 9 2" xfId="22331"/>
    <cellStyle name="40% - Accent4 2 2 2 9 2 2" xfId="33947"/>
    <cellStyle name="40% - Accent4 2 2 2 9 2 3" xfId="49803"/>
    <cellStyle name="40% - Accent4 2 2 2 9 3" xfId="28139"/>
    <cellStyle name="40% - Accent4 2 2 2 9 4" xfId="43995"/>
    <cellStyle name="40% - Accent4 2 2 3" xfId="664"/>
    <cellStyle name="40% - Accent4 2 2 3 10" xfId="17728"/>
    <cellStyle name="40% - Accent4 2 2 3 10 2" xfId="29344"/>
    <cellStyle name="40% - Accent4 2 2 3 10 3" xfId="45200"/>
    <cellStyle name="40% - Accent4 2 2 3 11" xfId="2748"/>
    <cellStyle name="40% - Accent4 2 2 3 12" xfId="23536"/>
    <cellStyle name="40% - Accent4 2 2 3 13" xfId="35195"/>
    <cellStyle name="40% - Accent4 2 2 3 2" xfId="1215"/>
    <cellStyle name="40% - Accent4 2 2 3 2 2" xfId="1923"/>
    <cellStyle name="40% - Accent4 2 2 3 2 2 2" xfId="8467"/>
    <cellStyle name="40% - Accent4 2 2 3 2 2 2 2" xfId="17509"/>
    <cellStyle name="40% - Accent4 2 2 3 2 2 2 2 2" xfId="23317"/>
    <cellStyle name="40% - Accent4 2 2 3 2 2 2 2 2 2" xfId="34933"/>
    <cellStyle name="40% - Accent4 2 2 3 2 2 2 2 2 3" xfId="50789"/>
    <cellStyle name="40% - Accent4 2 2 3 2 2 2 2 3" xfId="29125"/>
    <cellStyle name="40% - Accent4 2 2 3 2 2 2 2 4" xfId="44981"/>
    <cellStyle name="40% - Accent4 2 2 3 2 2 2 3" xfId="20030"/>
    <cellStyle name="40% - Accent4 2 2 3 2 2 2 3 2" xfId="31646"/>
    <cellStyle name="40% - Accent4 2 2 3 2 2 2 3 3" xfId="47502"/>
    <cellStyle name="40% - Accent4 2 2 3 2 2 2 4" xfId="25838"/>
    <cellStyle name="40% - Accent4 2 2 3 2 2 2 5" xfId="39057"/>
    <cellStyle name="40% - Accent4 2 2 3 2 2 3" xfId="11440"/>
    <cellStyle name="40% - Accent4 2 2 3 2 2 3 2" xfId="22148"/>
    <cellStyle name="40% - Accent4 2 2 3 2 2 3 2 2" xfId="33764"/>
    <cellStyle name="40% - Accent4 2 2 3 2 2 3 2 3" xfId="49620"/>
    <cellStyle name="40% - Accent4 2 2 3 2 2 3 3" xfId="27956"/>
    <cellStyle name="40% - Accent4 2 2 3 2 2 3 4" xfId="41572"/>
    <cellStyle name="40% - Accent4 2 2 3 2 2 4" xfId="18861"/>
    <cellStyle name="40% - Accent4 2 2 3 2 2 4 2" xfId="30477"/>
    <cellStyle name="40% - Accent4 2 2 3 2 2 4 3" xfId="46333"/>
    <cellStyle name="40% - Accent4 2 2 3 2 2 5" xfId="4450"/>
    <cellStyle name="40% - Accent4 2 2 3 2 2 6" xfId="24669"/>
    <cellStyle name="40% - Accent4 2 2 3 2 2 7" xfId="36588"/>
    <cellStyle name="40% - Accent4 2 2 3 2 3" xfId="7823"/>
    <cellStyle name="40% - Accent4 2 2 3 2 3 2" xfId="10834"/>
    <cellStyle name="40% - Accent4 2 2 3 2 3 2 2" xfId="21564"/>
    <cellStyle name="40% - Accent4 2 2 3 2 3 2 2 2" xfId="33180"/>
    <cellStyle name="40% - Accent4 2 2 3 2 3 2 2 3" xfId="49036"/>
    <cellStyle name="40% - Accent4 2 2 3 2 3 2 3" xfId="27372"/>
    <cellStyle name="40% - Accent4 2 2 3 2 3 2 4" xfId="40977"/>
    <cellStyle name="40% - Accent4 2 2 3 2 3 3" xfId="19446"/>
    <cellStyle name="40% - Accent4 2 2 3 2 3 3 2" xfId="31062"/>
    <cellStyle name="40% - Accent4 2 2 3 2 3 3 3" xfId="46918"/>
    <cellStyle name="40% - Accent4 2 2 3 2 3 4" xfId="25254"/>
    <cellStyle name="40% - Accent4 2 2 3 2 3 5" xfId="38443"/>
    <cellStyle name="40% - Accent4 2 2 3 2 4" xfId="16925"/>
    <cellStyle name="40% - Accent4 2 2 3 2 4 2" xfId="22733"/>
    <cellStyle name="40% - Accent4 2 2 3 2 4 2 2" xfId="34349"/>
    <cellStyle name="40% - Accent4 2 2 3 2 4 2 3" xfId="50205"/>
    <cellStyle name="40% - Accent4 2 2 3 2 4 3" xfId="28541"/>
    <cellStyle name="40% - Accent4 2 2 3 2 4 4" xfId="44397"/>
    <cellStyle name="40% - Accent4 2 2 3 2 5" xfId="9588"/>
    <cellStyle name="40% - Accent4 2 2 3 2 5 2" xfId="20614"/>
    <cellStyle name="40% - Accent4 2 2 3 2 5 2 2" xfId="32230"/>
    <cellStyle name="40% - Accent4 2 2 3 2 5 2 3" xfId="48086"/>
    <cellStyle name="40% - Accent4 2 2 3 2 5 3" xfId="26422"/>
    <cellStyle name="40% - Accent4 2 2 3 2 5 4" xfId="39890"/>
    <cellStyle name="40% - Accent4 2 2 3 2 6" xfId="18277"/>
    <cellStyle name="40% - Accent4 2 2 3 2 6 2" xfId="29893"/>
    <cellStyle name="40% - Accent4 2 2 3 2 6 3" xfId="45749"/>
    <cellStyle name="40% - Accent4 2 2 3 2 7" xfId="3742"/>
    <cellStyle name="40% - Accent4 2 2 3 2 8" xfId="24085"/>
    <cellStyle name="40% - Accent4 2 2 3 2 9" xfId="35950"/>
    <cellStyle name="40% - Accent4 2 2 3 3" xfId="1407"/>
    <cellStyle name="40% - Accent4 2 2 3 3 2" xfId="8005"/>
    <cellStyle name="40% - Accent4 2 2 3 3 2 2" xfId="11018"/>
    <cellStyle name="40% - Accent4 2 2 3 3 2 2 2" xfId="21746"/>
    <cellStyle name="40% - Accent4 2 2 3 3 2 2 2 2" xfId="33362"/>
    <cellStyle name="40% - Accent4 2 2 3 3 2 2 2 3" xfId="49218"/>
    <cellStyle name="40% - Accent4 2 2 3 3 2 2 3" xfId="27554"/>
    <cellStyle name="40% - Accent4 2 2 3 3 2 2 4" xfId="41160"/>
    <cellStyle name="40% - Accent4 2 2 3 3 2 3" xfId="19628"/>
    <cellStyle name="40% - Accent4 2 2 3 3 2 3 2" xfId="31244"/>
    <cellStyle name="40% - Accent4 2 2 3 3 2 3 3" xfId="47100"/>
    <cellStyle name="40% - Accent4 2 2 3 3 2 4" xfId="25436"/>
    <cellStyle name="40% - Accent4 2 2 3 3 2 5" xfId="38625"/>
    <cellStyle name="40% - Accent4 2 2 3 3 3" xfId="17107"/>
    <cellStyle name="40% - Accent4 2 2 3 3 3 2" xfId="22915"/>
    <cellStyle name="40% - Accent4 2 2 3 3 3 2 2" xfId="34531"/>
    <cellStyle name="40% - Accent4 2 2 3 3 3 2 3" xfId="50387"/>
    <cellStyle name="40% - Accent4 2 2 3 3 3 3" xfId="28723"/>
    <cellStyle name="40% - Accent4 2 2 3 3 3 4" xfId="44579"/>
    <cellStyle name="40% - Accent4 2 2 3 3 4" xfId="9770"/>
    <cellStyle name="40% - Accent4 2 2 3 3 4 2" xfId="20796"/>
    <cellStyle name="40% - Accent4 2 2 3 3 4 2 2" xfId="32412"/>
    <cellStyle name="40% - Accent4 2 2 3 3 4 2 3" xfId="48268"/>
    <cellStyle name="40% - Accent4 2 2 3 3 4 3" xfId="26604"/>
    <cellStyle name="40% - Accent4 2 2 3 3 4 4" xfId="40072"/>
    <cellStyle name="40% - Accent4 2 2 3 3 5" xfId="18459"/>
    <cellStyle name="40% - Accent4 2 2 3 3 5 2" xfId="30075"/>
    <cellStyle name="40% - Accent4 2 2 3 3 5 3" xfId="45931"/>
    <cellStyle name="40% - Accent4 2 2 3 3 6" xfId="3934"/>
    <cellStyle name="40% - Accent4 2 2 3 3 7" xfId="24267"/>
    <cellStyle name="40% - Accent4 2 2 3 3 8" xfId="36132"/>
    <cellStyle name="40% - Accent4 2 2 3 4" xfId="1716"/>
    <cellStyle name="40% - Accent4 2 2 3 4 2" xfId="8265"/>
    <cellStyle name="40% - Accent4 2 2 3 4 2 2" xfId="11292"/>
    <cellStyle name="40% - Accent4 2 2 3 4 2 2 2" xfId="22002"/>
    <cellStyle name="40% - Accent4 2 2 3 4 2 2 2 2" xfId="33618"/>
    <cellStyle name="40% - Accent4 2 2 3 4 2 2 2 3" xfId="49474"/>
    <cellStyle name="40% - Accent4 2 2 3 4 2 2 3" xfId="27810"/>
    <cellStyle name="40% - Accent4 2 2 3 4 2 2 4" xfId="41425"/>
    <cellStyle name="40% - Accent4 2 2 3 4 2 3" xfId="19884"/>
    <cellStyle name="40% - Accent4 2 2 3 4 2 3 2" xfId="31500"/>
    <cellStyle name="40% - Accent4 2 2 3 4 2 3 3" xfId="47356"/>
    <cellStyle name="40% - Accent4 2 2 3 4 2 4" xfId="25692"/>
    <cellStyle name="40% - Accent4 2 2 3 4 2 5" xfId="38884"/>
    <cellStyle name="40% - Accent4 2 2 3 4 3" xfId="17363"/>
    <cellStyle name="40% - Accent4 2 2 3 4 3 2" xfId="23171"/>
    <cellStyle name="40% - Accent4 2 2 3 4 3 2 2" xfId="34787"/>
    <cellStyle name="40% - Accent4 2 2 3 4 3 2 3" xfId="50643"/>
    <cellStyle name="40% - Accent4 2 2 3 4 3 3" xfId="28979"/>
    <cellStyle name="40% - Accent4 2 2 3 4 3 4" xfId="44835"/>
    <cellStyle name="40% - Accent4 2 2 3 4 4" xfId="9442"/>
    <cellStyle name="40% - Accent4 2 2 3 4 4 2" xfId="20468"/>
    <cellStyle name="40% - Accent4 2 2 3 4 4 2 2" xfId="32084"/>
    <cellStyle name="40% - Accent4 2 2 3 4 4 2 3" xfId="47940"/>
    <cellStyle name="40% - Accent4 2 2 3 4 4 3" xfId="26276"/>
    <cellStyle name="40% - Accent4 2 2 3 4 4 4" xfId="39744"/>
    <cellStyle name="40% - Accent4 2 2 3 4 5" xfId="18715"/>
    <cellStyle name="40% - Accent4 2 2 3 4 5 2" xfId="30331"/>
    <cellStyle name="40% - Accent4 2 2 3 4 5 3" xfId="46187"/>
    <cellStyle name="40% - Accent4 2 2 3 4 6" xfId="4243"/>
    <cellStyle name="40% - Accent4 2 2 3 4 7" xfId="24523"/>
    <cellStyle name="40% - Accent4 2 2 3 4 8" xfId="36415"/>
    <cellStyle name="40% - Accent4 2 2 3 5" xfId="976"/>
    <cellStyle name="40% - Accent4 2 2 3 5 2" xfId="7671"/>
    <cellStyle name="40% - Accent4 2 2 3 5 2 2" xfId="16779"/>
    <cellStyle name="40% - Accent4 2 2 3 5 2 2 2" xfId="22587"/>
    <cellStyle name="40% - Accent4 2 2 3 5 2 2 2 2" xfId="34203"/>
    <cellStyle name="40% - Accent4 2 2 3 5 2 2 2 3" xfId="50059"/>
    <cellStyle name="40% - Accent4 2 2 3 5 2 2 3" xfId="28395"/>
    <cellStyle name="40% - Accent4 2 2 3 5 2 2 4" xfId="44251"/>
    <cellStyle name="40% - Accent4 2 2 3 5 2 3" xfId="19300"/>
    <cellStyle name="40% - Accent4 2 2 3 5 2 3 2" xfId="30916"/>
    <cellStyle name="40% - Accent4 2 2 3 5 2 3 3" xfId="46772"/>
    <cellStyle name="40% - Accent4 2 2 3 5 2 4" xfId="25108"/>
    <cellStyle name="40% - Accent4 2 2 3 5 2 5" xfId="38295"/>
    <cellStyle name="40% - Accent4 2 2 3 5 3" xfId="10655"/>
    <cellStyle name="40% - Accent4 2 2 3 5 3 2" xfId="21418"/>
    <cellStyle name="40% - Accent4 2 2 3 5 3 2 2" xfId="33034"/>
    <cellStyle name="40% - Accent4 2 2 3 5 3 2 3" xfId="48890"/>
    <cellStyle name="40% - Accent4 2 2 3 5 3 3" xfId="27226"/>
    <cellStyle name="40% - Accent4 2 2 3 5 3 4" xfId="40815"/>
    <cellStyle name="40% - Accent4 2 2 3 5 4" xfId="18131"/>
    <cellStyle name="40% - Accent4 2 2 3 5 4 2" xfId="29747"/>
    <cellStyle name="40% - Accent4 2 2 3 5 4 3" xfId="45603"/>
    <cellStyle name="40% - Accent4 2 2 3 5 5" xfId="3512"/>
    <cellStyle name="40% - Accent4 2 2 3 5 6" xfId="23939"/>
    <cellStyle name="40% - Accent4 2 2 3 5 7" xfId="35763"/>
    <cellStyle name="40% - Accent4 2 2 3 6" xfId="3204"/>
    <cellStyle name="40% - Accent4 2 2 3 6 2" xfId="10432"/>
    <cellStyle name="40% - Accent4 2 2 3 6 2 2" xfId="21198"/>
    <cellStyle name="40% - Accent4 2 2 3 6 2 2 2" xfId="32814"/>
    <cellStyle name="40% - Accent4 2 2 3 6 2 2 3" xfId="48670"/>
    <cellStyle name="40% - Accent4 2 2 3 6 2 3" xfId="27006"/>
    <cellStyle name="40% - Accent4 2 2 3 6 2 4" xfId="40595"/>
    <cellStyle name="40% - Accent4 2 2 3 6 3" xfId="17911"/>
    <cellStyle name="40% - Accent4 2 2 3 6 3 2" xfId="29527"/>
    <cellStyle name="40% - Accent4 2 2 3 6 3 3" xfId="45383"/>
    <cellStyle name="40% - Accent4 2 2 3 6 4" xfId="23719"/>
    <cellStyle name="40% - Accent4 2 2 3 6 5" xfId="35506"/>
    <cellStyle name="40% - Accent4 2 2 3 7" xfId="7366"/>
    <cellStyle name="40% - Accent4 2 2 3 7 2" xfId="10041"/>
    <cellStyle name="40% - Accent4 2 2 3 7 2 2" xfId="21015"/>
    <cellStyle name="40% - Accent4 2 2 3 7 2 2 2" xfId="32631"/>
    <cellStyle name="40% - Accent4 2 2 3 7 2 2 3" xfId="48487"/>
    <cellStyle name="40% - Accent4 2 2 3 7 2 3" xfId="26823"/>
    <cellStyle name="40% - Accent4 2 2 3 7 2 4" xfId="40318"/>
    <cellStyle name="40% - Accent4 2 2 3 7 3" xfId="19080"/>
    <cellStyle name="40% - Accent4 2 2 3 7 3 2" xfId="30696"/>
    <cellStyle name="40% - Accent4 2 2 3 7 3 3" xfId="46552"/>
    <cellStyle name="40% - Accent4 2 2 3 7 4" xfId="24888"/>
    <cellStyle name="40% - Accent4 2 2 3 7 5" xfId="38038"/>
    <cellStyle name="40% - Accent4 2 2 3 8" xfId="16559"/>
    <cellStyle name="40% - Accent4 2 2 3 8 2" xfId="22367"/>
    <cellStyle name="40% - Accent4 2 2 3 8 2 2" xfId="33983"/>
    <cellStyle name="40% - Accent4 2 2 3 8 2 3" xfId="49839"/>
    <cellStyle name="40% - Accent4 2 2 3 8 3" xfId="28175"/>
    <cellStyle name="40% - Accent4 2 2 3 8 4" xfId="44031"/>
    <cellStyle name="40% - Accent4 2 2 3 9" xfId="9186"/>
    <cellStyle name="40% - Accent4 2 2 3 9 2" xfId="20212"/>
    <cellStyle name="40% - Accent4 2 2 3 9 2 2" xfId="31828"/>
    <cellStyle name="40% - Accent4 2 2 3 9 2 3" xfId="47684"/>
    <cellStyle name="40% - Accent4 2 2 3 9 3" xfId="26020"/>
    <cellStyle name="40% - Accent4 2 2 3 9 4" xfId="39488"/>
    <cellStyle name="40% - Accent4 2 2 4" xfId="705"/>
    <cellStyle name="40% - Accent4 2 2 4 10" xfId="17764"/>
    <cellStyle name="40% - Accent4 2 2 4 10 2" xfId="29380"/>
    <cellStyle name="40% - Accent4 2 2 4 10 3" xfId="45236"/>
    <cellStyle name="40% - Accent4 2 2 4 11" xfId="2789"/>
    <cellStyle name="40% - Accent4 2 2 4 12" xfId="23572"/>
    <cellStyle name="40% - Accent4 2 2 4 13" xfId="35231"/>
    <cellStyle name="40% - Accent4 2 2 4 2" xfId="1256"/>
    <cellStyle name="40% - Accent4 2 2 4 2 2" xfId="1959"/>
    <cellStyle name="40% - Accent4 2 2 4 2 2 2" xfId="8503"/>
    <cellStyle name="40% - Accent4 2 2 4 2 2 2 2" xfId="17545"/>
    <cellStyle name="40% - Accent4 2 2 4 2 2 2 2 2" xfId="23353"/>
    <cellStyle name="40% - Accent4 2 2 4 2 2 2 2 2 2" xfId="34969"/>
    <cellStyle name="40% - Accent4 2 2 4 2 2 2 2 2 3" xfId="50825"/>
    <cellStyle name="40% - Accent4 2 2 4 2 2 2 2 3" xfId="29161"/>
    <cellStyle name="40% - Accent4 2 2 4 2 2 2 2 4" xfId="45017"/>
    <cellStyle name="40% - Accent4 2 2 4 2 2 2 3" xfId="20066"/>
    <cellStyle name="40% - Accent4 2 2 4 2 2 2 3 2" xfId="31682"/>
    <cellStyle name="40% - Accent4 2 2 4 2 2 2 3 3" xfId="47538"/>
    <cellStyle name="40% - Accent4 2 2 4 2 2 2 4" xfId="25874"/>
    <cellStyle name="40% - Accent4 2 2 4 2 2 2 5" xfId="39093"/>
    <cellStyle name="40% - Accent4 2 2 4 2 2 3" xfId="11476"/>
    <cellStyle name="40% - Accent4 2 2 4 2 2 3 2" xfId="22184"/>
    <cellStyle name="40% - Accent4 2 2 4 2 2 3 2 2" xfId="33800"/>
    <cellStyle name="40% - Accent4 2 2 4 2 2 3 2 3" xfId="49656"/>
    <cellStyle name="40% - Accent4 2 2 4 2 2 3 3" xfId="27992"/>
    <cellStyle name="40% - Accent4 2 2 4 2 2 3 4" xfId="41608"/>
    <cellStyle name="40% - Accent4 2 2 4 2 2 4" xfId="18897"/>
    <cellStyle name="40% - Accent4 2 2 4 2 2 4 2" xfId="30513"/>
    <cellStyle name="40% - Accent4 2 2 4 2 2 4 3" xfId="46369"/>
    <cellStyle name="40% - Accent4 2 2 4 2 2 5" xfId="4486"/>
    <cellStyle name="40% - Accent4 2 2 4 2 2 6" xfId="24705"/>
    <cellStyle name="40% - Accent4 2 2 4 2 2 7" xfId="36624"/>
    <cellStyle name="40% - Accent4 2 2 4 2 3" xfId="7859"/>
    <cellStyle name="40% - Accent4 2 2 4 2 3 2" xfId="10871"/>
    <cellStyle name="40% - Accent4 2 2 4 2 3 2 2" xfId="21600"/>
    <cellStyle name="40% - Accent4 2 2 4 2 3 2 2 2" xfId="33216"/>
    <cellStyle name="40% - Accent4 2 2 4 2 3 2 2 3" xfId="49072"/>
    <cellStyle name="40% - Accent4 2 2 4 2 3 2 3" xfId="27408"/>
    <cellStyle name="40% - Accent4 2 2 4 2 3 2 4" xfId="41013"/>
    <cellStyle name="40% - Accent4 2 2 4 2 3 3" xfId="19482"/>
    <cellStyle name="40% - Accent4 2 2 4 2 3 3 2" xfId="31098"/>
    <cellStyle name="40% - Accent4 2 2 4 2 3 3 3" xfId="46954"/>
    <cellStyle name="40% - Accent4 2 2 4 2 3 4" xfId="25290"/>
    <cellStyle name="40% - Accent4 2 2 4 2 3 5" xfId="38479"/>
    <cellStyle name="40% - Accent4 2 2 4 2 4" xfId="16961"/>
    <cellStyle name="40% - Accent4 2 2 4 2 4 2" xfId="22769"/>
    <cellStyle name="40% - Accent4 2 2 4 2 4 2 2" xfId="34385"/>
    <cellStyle name="40% - Accent4 2 2 4 2 4 2 3" xfId="50241"/>
    <cellStyle name="40% - Accent4 2 2 4 2 4 3" xfId="28577"/>
    <cellStyle name="40% - Accent4 2 2 4 2 4 4" xfId="44433"/>
    <cellStyle name="40% - Accent4 2 2 4 2 5" xfId="9624"/>
    <cellStyle name="40% - Accent4 2 2 4 2 5 2" xfId="20650"/>
    <cellStyle name="40% - Accent4 2 2 4 2 5 2 2" xfId="32266"/>
    <cellStyle name="40% - Accent4 2 2 4 2 5 2 3" xfId="48122"/>
    <cellStyle name="40% - Accent4 2 2 4 2 5 3" xfId="26458"/>
    <cellStyle name="40% - Accent4 2 2 4 2 5 4" xfId="39926"/>
    <cellStyle name="40% - Accent4 2 2 4 2 6" xfId="18313"/>
    <cellStyle name="40% - Accent4 2 2 4 2 6 2" xfId="29929"/>
    <cellStyle name="40% - Accent4 2 2 4 2 6 3" xfId="45785"/>
    <cellStyle name="40% - Accent4 2 2 4 2 7" xfId="3783"/>
    <cellStyle name="40% - Accent4 2 2 4 2 8" xfId="24121"/>
    <cellStyle name="40% - Accent4 2 2 4 2 9" xfId="35986"/>
    <cellStyle name="40% - Accent4 2 2 4 3" xfId="1443"/>
    <cellStyle name="40% - Accent4 2 2 4 3 2" xfId="8041"/>
    <cellStyle name="40% - Accent4 2 2 4 3 2 2" xfId="11054"/>
    <cellStyle name="40% - Accent4 2 2 4 3 2 2 2" xfId="21782"/>
    <cellStyle name="40% - Accent4 2 2 4 3 2 2 2 2" xfId="33398"/>
    <cellStyle name="40% - Accent4 2 2 4 3 2 2 2 3" xfId="49254"/>
    <cellStyle name="40% - Accent4 2 2 4 3 2 2 3" xfId="27590"/>
    <cellStyle name="40% - Accent4 2 2 4 3 2 2 4" xfId="41196"/>
    <cellStyle name="40% - Accent4 2 2 4 3 2 3" xfId="19664"/>
    <cellStyle name="40% - Accent4 2 2 4 3 2 3 2" xfId="31280"/>
    <cellStyle name="40% - Accent4 2 2 4 3 2 3 3" xfId="47136"/>
    <cellStyle name="40% - Accent4 2 2 4 3 2 4" xfId="25472"/>
    <cellStyle name="40% - Accent4 2 2 4 3 2 5" xfId="38661"/>
    <cellStyle name="40% - Accent4 2 2 4 3 3" xfId="17143"/>
    <cellStyle name="40% - Accent4 2 2 4 3 3 2" xfId="22951"/>
    <cellStyle name="40% - Accent4 2 2 4 3 3 2 2" xfId="34567"/>
    <cellStyle name="40% - Accent4 2 2 4 3 3 2 3" xfId="50423"/>
    <cellStyle name="40% - Accent4 2 2 4 3 3 3" xfId="28759"/>
    <cellStyle name="40% - Accent4 2 2 4 3 3 4" xfId="44615"/>
    <cellStyle name="40% - Accent4 2 2 4 3 4" xfId="9806"/>
    <cellStyle name="40% - Accent4 2 2 4 3 4 2" xfId="20832"/>
    <cellStyle name="40% - Accent4 2 2 4 3 4 2 2" xfId="32448"/>
    <cellStyle name="40% - Accent4 2 2 4 3 4 2 3" xfId="48304"/>
    <cellStyle name="40% - Accent4 2 2 4 3 4 3" xfId="26640"/>
    <cellStyle name="40% - Accent4 2 2 4 3 4 4" xfId="40108"/>
    <cellStyle name="40% - Accent4 2 2 4 3 5" xfId="18495"/>
    <cellStyle name="40% - Accent4 2 2 4 3 5 2" xfId="30111"/>
    <cellStyle name="40% - Accent4 2 2 4 3 5 3" xfId="45967"/>
    <cellStyle name="40% - Accent4 2 2 4 3 6" xfId="3970"/>
    <cellStyle name="40% - Accent4 2 2 4 3 7" xfId="24303"/>
    <cellStyle name="40% - Accent4 2 2 4 3 8" xfId="36168"/>
    <cellStyle name="40% - Accent4 2 2 4 4" xfId="1757"/>
    <cellStyle name="40% - Accent4 2 2 4 4 2" xfId="8301"/>
    <cellStyle name="40% - Accent4 2 2 4 4 2 2" xfId="11330"/>
    <cellStyle name="40% - Accent4 2 2 4 4 2 2 2" xfId="22038"/>
    <cellStyle name="40% - Accent4 2 2 4 4 2 2 2 2" xfId="33654"/>
    <cellStyle name="40% - Accent4 2 2 4 4 2 2 2 3" xfId="49510"/>
    <cellStyle name="40% - Accent4 2 2 4 4 2 2 3" xfId="27846"/>
    <cellStyle name="40% - Accent4 2 2 4 4 2 2 4" xfId="41462"/>
    <cellStyle name="40% - Accent4 2 2 4 4 2 3" xfId="19920"/>
    <cellStyle name="40% - Accent4 2 2 4 4 2 3 2" xfId="31536"/>
    <cellStyle name="40% - Accent4 2 2 4 4 2 3 3" xfId="47392"/>
    <cellStyle name="40% - Accent4 2 2 4 4 2 4" xfId="25728"/>
    <cellStyle name="40% - Accent4 2 2 4 4 2 5" xfId="38920"/>
    <cellStyle name="40% - Accent4 2 2 4 4 3" xfId="17399"/>
    <cellStyle name="40% - Accent4 2 2 4 4 3 2" xfId="23207"/>
    <cellStyle name="40% - Accent4 2 2 4 4 3 2 2" xfId="34823"/>
    <cellStyle name="40% - Accent4 2 2 4 4 3 2 3" xfId="50679"/>
    <cellStyle name="40% - Accent4 2 2 4 4 3 3" xfId="29015"/>
    <cellStyle name="40% - Accent4 2 2 4 4 3 4" xfId="44871"/>
    <cellStyle name="40% - Accent4 2 2 4 4 4" xfId="9478"/>
    <cellStyle name="40% - Accent4 2 2 4 4 4 2" xfId="20504"/>
    <cellStyle name="40% - Accent4 2 2 4 4 4 2 2" xfId="32120"/>
    <cellStyle name="40% - Accent4 2 2 4 4 4 2 3" xfId="47976"/>
    <cellStyle name="40% - Accent4 2 2 4 4 4 3" xfId="26312"/>
    <cellStyle name="40% - Accent4 2 2 4 4 4 4" xfId="39780"/>
    <cellStyle name="40% - Accent4 2 2 4 4 5" xfId="18751"/>
    <cellStyle name="40% - Accent4 2 2 4 4 5 2" xfId="30367"/>
    <cellStyle name="40% - Accent4 2 2 4 4 5 3" xfId="46223"/>
    <cellStyle name="40% - Accent4 2 2 4 4 6" xfId="4284"/>
    <cellStyle name="40% - Accent4 2 2 4 4 7" xfId="24559"/>
    <cellStyle name="40% - Accent4 2 2 4 4 8" xfId="36451"/>
    <cellStyle name="40% - Accent4 2 2 4 5" xfId="1014"/>
    <cellStyle name="40% - Accent4 2 2 4 5 2" xfId="7709"/>
    <cellStyle name="40% - Accent4 2 2 4 5 2 2" xfId="16815"/>
    <cellStyle name="40% - Accent4 2 2 4 5 2 2 2" xfId="22623"/>
    <cellStyle name="40% - Accent4 2 2 4 5 2 2 2 2" xfId="34239"/>
    <cellStyle name="40% - Accent4 2 2 4 5 2 2 2 3" xfId="50095"/>
    <cellStyle name="40% - Accent4 2 2 4 5 2 2 3" xfId="28431"/>
    <cellStyle name="40% - Accent4 2 2 4 5 2 2 4" xfId="44287"/>
    <cellStyle name="40% - Accent4 2 2 4 5 2 3" xfId="19336"/>
    <cellStyle name="40% - Accent4 2 2 4 5 2 3 2" xfId="30952"/>
    <cellStyle name="40% - Accent4 2 2 4 5 2 3 3" xfId="46808"/>
    <cellStyle name="40% - Accent4 2 2 4 5 2 4" xfId="25144"/>
    <cellStyle name="40% - Accent4 2 2 4 5 2 5" xfId="38331"/>
    <cellStyle name="40% - Accent4 2 2 4 5 3" xfId="10691"/>
    <cellStyle name="40% - Accent4 2 2 4 5 3 2" xfId="21454"/>
    <cellStyle name="40% - Accent4 2 2 4 5 3 2 2" xfId="33070"/>
    <cellStyle name="40% - Accent4 2 2 4 5 3 2 3" xfId="48926"/>
    <cellStyle name="40% - Accent4 2 2 4 5 3 3" xfId="27262"/>
    <cellStyle name="40% - Accent4 2 2 4 5 3 4" xfId="40851"/>
    <cellStyle name="40% - Accent4 2 2 4 5 4" xfId="18167"/>
    <cellStyle name="40% - Accent4 2 2 4 5 4 2" xfId="29783"/>
    <cellStyle name="40% - Accent4 2 2 4 5 4 3" xfId="45639"/>
    <cellStyle name="40% - Accent4 2 2 4 5 5" xfId="3550"/>
    <cellStyle name="40% - Accent4 2 2 4 5 6" xfId="23975"/>
    <cellStyle name="40% - Accent4 2 2 4 5 7" xfId="35799"/>
    <cellStyle name="40% - Accent4 2 2 4 6" xfId="3243"/>
    <cellStyle name="40% - Accent4 2 2 4 6 2" xfId="10471"/>
    <cellStyle name="40% - Accent4 2 2 4 6 2 2" xfId="21234"/>
    <cellStyle name="40% - Accent4 2 2 4 6 2 2 2" xfId="32850"/>
    <cellStyle name="40% - Accent4 2 2 4 6 2 2 3" xfId="48706"/>
    <cellStyle name="40% - Accent4 2 2 4 6 2 3" xfId="27042"/>
    <cellStyle name="40% - Accent4 2 2 4 6 2 4" xfId="40631"/>
    <cellStyle name="40% - Accent4 2 2 4 6 3" xfId="17947"/>
    <cellStyle name="40% - Accent4 2 2 4 6 3 2" xfId="29563"/>
    <cellStyle name="40% - Accent4 2 2 4 6 3 3" xfId="45419"/>
    <cellStyle name="40% - Accent4 2 2 4 6 4" xfId="23755"/>
    <cellStyle name="40% - Accent4 2 2 4 6 5" xfId="35542"/>
    <cellStyle name="40% - Accent4 2 2 4 7" xfId="7402"/>
    <cellStyle name="40% - Accent4 2 2 4 7 2" xfId="10078"/>
    <cellStyle name="40% - Accent4 2 2 4 7 2 2" xfId="21051"/>
    <cellStyle name="40% - Accent4 2 2 4 7 2 2 2" xfId="32667"/>
    <cellStyle name="40% - Accent4 2 2 4 7 2 2 3" xfId="48523"/>
    <cellStyle name="40% - Accent4 2 2 4 7 2 3" xfId="26859"/>
    <cellStyle name="40% - Accent4 2 2 4 7 2 4" xfId="40354"/>
    <cellStyle name="40% - Accent4 2 2 4 7 3" xfId="19116"/>
    <cellStyle name="40% - Accent4 2 2 4 7 3 2" xfId="30732"/>
    <cellStyle name="40% - Accent4 2 2 4 7 3 3" xfId="46588"/>
    <cellStyle name="40% - Accent4 2 2 4 7 4" xfId="24924"/>
    <cellStyle name="40% - Accent4 2 2 4 7 5" xfId="38074"/>
    <cellStyle name="40% - Accent4 2 2 4 8" xfId="16595"/>
    <cellStyle name="40% - Accent4 2 2 4 8 2" xfId="22403"/>
    <cellStyle name="40% - Accent4 2 2 4 8 2 2" xfId="34019"/>
    <cellStyle name="40% - Accent4 2 2 4 8 2 3" xfId="49875"/>
    <cellStyle name="40% - Accent4 2 2 4 8 3" xfId="28211"/>
    <cellStyle name="40% - Accent4 2 2 4 8 4" xfId="44067"/>
    <cellStyle name="40% - Accent4 2 2 4 9" xfId="9222"/>
    <cellStyle name="40% - Accent4 2 2 4 9 2" xfId="20248"/>
    <cellStyle name="40% - Accent4 2 2 4 9 2 2" xfId="31864"/>
    <cellStyle name="40% - Accent4 2 2 4 9 2 3" xfId="47720"/>
    <cellStyle name="40% - Accent4 2 2 4 9 3" xfId="26056"/>
    <cellStyle name="40% - Accent4 2 2 4 9 4" xfId="39524"/>
    <cellStyle name="40% - Accent4 2 2 5" xfId="540"/>
    <cellStyle name="40% - Accent4 2 2 5 10" xfId="17655"/>
    <cellStyle name="40% - Accent4 2 2 5 10 2" xfId="29271"/>
    <cellStyle name="40% - Accent4 2 2 5 10 3" xfId="45127"/>
    <cellStyle name="40% - Accent4 2 2 5 11" xfId="2653"/>
    <cellStyle name="40% - Accent4 2 2 5 12" xfId="23463"/>
    <cellStyle name="40% - Accent4 2 2 5 13" xfId="35110"/>
    <cellStyle name="40% - Accent4 2 2 5 2" xfId="1297"/>
    <cellStyle name="40% - Accent4 2 2 5 2 2" xfId="1995"/>
    <cellStyle name="40% - Accent4 2 2 5 2 2 2" xfId="8539"/>
    <cellStyle name="40% - Accent4 2 2 5 2 2 2 2" xfId="17581"/>
    <cellStyle name="40% - Accent4 2 2 5 2 2 2 2 2" xfId="23389"/>
    <cellStyle name="40% - Accent4 2 2 5 2 2 2 2 2 2" xfId="35005"/>
    <cellStyle name="40% - Accent4 2 2 5 2 2 2 2 2 3" xfId="50861"/>
    <cellStyle name="40% - Accent4 2 2 5 2 2 2 2 3" xfId="29197"/>
    <cellStyle name="40% - Accent4 2 2 5 2 2 2 2 4" xfId="45053"/>
    <cellStyle name="40% - Accent4 2 2 5 2 2 2 3" xfId="20102"/>
    <cellStyle name="40% - Accent4 2 2 5 2 2 2 3 2" xfId="31718"/>
    <cellStyle name="40% - Accent4 2 2 5 2 2 2 3 3" xfId="47574"/>
    <cellStyle name="40% - Accent4 2 2 5 2 2 2 4" xfId="25910"/>
    <cellStyle name="40% - Accent4 2 2 5 2 2 2 5" xfId="39129"/>
    <cellStyle name="40% - Accent4 2 2 5 2 2 3" xfId="11512"/>
    <cellStyle name="40% - Accent4 2 2 5 2 2 3 2" xfId="22220"/>
    <cellStyle name="40% - Accent4 2 2 5 2 2 3 2 2" xfId="33836"/>
    <cellStyle name="40% - Accent4 2 2 5 2 2 3 2 3" xfId="49692"/>
    <cellStyle name="40% - Accent4 2 2 5 2 2 3 3" xfId="28028"/>
    <cellStyle name="40% - Accent4 2 2 5 2 2 3 4" xfId="41644"/>
    <cellStyle name="40% - Accent4 2 2 5 2 2 4" xfId="18933"/>
    <cellStyle name="40% - Accent4 2 2 5 2 2 4 2" xfId="30549"/>
    <cellStyle name="40% - Accent4 2 2 5 2 2 4 3" xfId="46405"/>
    <cellStyle name="40% - Accent4 2 2 5 2 2 5" xfId="4522"/>
    <cellStyle name="40% - Accent4 2 2 5 2 2 6" xfId="24741"/>
    <cellStyle name="40% - Accent4 2 2 5 2 2 7" xfId="36660"/>
    <cellStyle name="40% - Accent4 2 2 5 2 3" xfId="7895"/>
    <cellStyle name="40% - Accent4 2 2 5 2 3 2" xfId="10908"/>
    <cellStyle name="40% - Accent4 2 2 5 2 3 2 2" xfId="21636"/>
    <cellStyle name="40% - Accent4 2 2 5 2 3 2 2 2" xfId="33252"/>
    <cellStyle name="40% - Accent4 2 2 5 2 3 2 2 3" xfId="49108"/>
    <cellStyle name="40% - Accent4 2 2 5 2 3 2 3" xfId="27444"/>
    <cellStyle name="40% - Accent4 2 2 5 2 3 2 4" xfId="41050"/>
    <cellStyle name="40% - Accent4 2 2 5 2 3 3" xfId="19518"/>
    <cellStyle name="40% - Accent4 2 2 5 2 3 3 2" xfId="31134"/>
    <cellStyle name="40% - Accent4 2 2 5 2 3 3 3" xfId="46990"/>
    <cellStyle name="40% - Accent4 2 2 5 2 3 4" xfId="25326"/>
    <cellStyle name="40% - Accent4 2 2 5 2 3 5" xfId="38515"/>
    <cellStyle name="40% - Accent4 2 2 5 2 4" xfId="16997"/>
    <cellStyle name="40% - Accent4 2 2 5 2 4 2" xfId="22805"/>
    <cellStyle name="40% - Accent4 2 2 5 2 4 2 2" xfId="34421"/>
    <cellStyle name="40% - Accent4 2 2 5 2 4 2 3" xfId="50277"/>
    <cellStyle name="40% - Accent4 2 2 5 2 4 3" xfId="28613"/>
    <cellStyle name="40% - Accent4 2 2 5 2 4 4" xfId="44469"/>
    <cellStyle name="40% - Accent4 2 2 5 2 5" xfId="9660"/>
    <cellStyle name="40% - Accent4 2 2 5 2 5 2" xfId="20686"/>
    <cellStyle name="40% - Accent4 2 2 5 2 5 2 2" xfId="32302"/>
    <cellStyle name="40% - Accent4 2 2 5 2 5 2 3" xfId="48158"/>
    <cellStyle name="40% - Accent4 2 2 5 2 5 3" xfId="26494"/>
    <cellStyle name="40% - Accent4 2 2 5 2 5 4" xfId="39962"/>
    <cellStyle name="40% - Accent4 2 2 5 2 6" xfId="18349"/>
    <cellStyle name="40% - Accent4 2 2 5 2 6 2" xfId="29965"/>
    <cellStyle name="40% - Accent4 2 2 5 2 6 3" xfId="45821"/>
    <cellStyle name="40% - Accent4 2 2 5 2 7" xfId="3824"/>
    <cellStyle name="40% - Accent4 2 2 5 2 8" xfId="24157"/>
    <cellStyle name="40% - Accent4 2 2 5 2 9" xfId="36022"/>
    <cellStyle name="40% - Accent4 2 2 5 3" xfId="1479"/>
    <cellStyle name="40% - Accent4 2 2 5 3 2" xfId="8077"/>
    <cellStyle name="40% - Accent4 2 2 5 3 2 2" xfId="11090"/>
    <cellStyle name="40% - Accent4 2 2 5 3 2 2 2" xfId="21818"/>
    <cellStyle name="40% - Accent4 2 2 5 3 2 2 2 2" xfId="33434"/>
    <cellStyle name="40% - Accent4 2 2 5 3 2 2 2 3" xfId="49290"/>
    <cellStyle name="40% - Accent4 2 2 5 3 2 2 3" xfId="27626"/>
    <cellStyle name="40% - Accent4 2 2 5 3 2 2 4" xfId="41232"/>
    <cellStyle name="40% - Accent4 2 2 5 3 2 3" xfId="19700"/>
    <cellStyle name="40% - Accent4 2 2 5 3 2 3 2" xfId="31316"/>
    <cellStyle name="40% - Accent4 2 2 5 3 2 3 3" xfId="47172"/>
    <cellStyle name="40% - Accent4 2 2 5 3 2 4" xfId="25508"/>
    <cellStyle name="40% - Accent4 2 2 5 3 2 5" xfId="38697"/>
    <cellStyle name="40% - Accent4 2 2 5 3 3" xfId="17179"/>
    <cellStyle name="40% - Accent4 2 2 5 3 3 2" xfId="22987"/>
    <cellStyle name="40% - Accent4 2 2 5 3 3 2 2" xfId="34603"/>
    <cellStyle name="40% - Accent4 2 2 5 3 3 2 3" xfId="50459"/>
    <cellStyle name="40% - Accent4 2 2 5 3 3 3" xfId="28795"/>
    <cellStyle name="40% - Accent4 2 2 5 3 3 4" xfId="44651"/>
    <cellStyle name="40% - Accent4 2 2 5 3 4" xfId="9842"/>
    <cellStyle name="40% - Accent4 2 2 5 3 4 2" xfId="20868"/>
    <cellStyle name="40% - Accent4 2 2 5 3 4 2 2" xfId="32484"/>
    <cellStyle name="40% - Accent4 2 2 5 3 4 2 3" xfId="48340"/>
    <cellStyle name="40% - Accent4 2 2 5 3 4 3" xfId="26676"/>
    <cellStyle name="40% - Accent4 2 2 5 3 4 4" xfId="40144"/>
    <cellStyle name="40% - Accent4 2 2 5 3 5" xfId="18531"/>
    <cellStyle name="40% - Accent4 2 2 5 3 5 2" xfId="30147"/>
    <cellStyle name="40% - Accent4 2 2 5 3 5 3" xfId="46003"/>
    <cellStyle name="40% - Accent4 2 2 5 3 6" xfId="4006"/>
    <cellStyle name="40% - Accent4 2 2 5 3 7" xfId="24339"/>
    <cellStyle name="40% - Accent4 2 2 5 3 8" xfId="36204"/>
    <cellStyle name="40% - Accent4 2 2 5 4" xfId="1627"/>
    <cellStyle name="40% - Accent4 2 2 5 4 2" xfId="8192"/>
    <cellStyle name="40% - Accent4 2 2 5 4 2 2" xfId="11214"/>
    <cellStyle name="40% - Accent4 2 2 5 4 2 2 2" xfId="21929"/>
    <cellStyle name="40% - Accent4 2 2 5 4 2 2 2 2" xfId="33545"/>
    <cellStyle name="40% - Accent4 2 2 5 4 2 2 2 3" xfId="49401"/>
    <cellStyle name="40% - Accent4 2 2 5 4 2 2 3" xfId="27737"/>
    <cellStyle name="40% - Accent4 2 2 5 4 2 2 4" xfId="41350"/>
    <cellStyle name="40% - Accent4 2 2 5 4 2 3" xfId="19811"/>
    <cellStyle name="40% - Accent4 2 2 5 4 2 3 2" xfId="31427"/>
    <cellStyle name="40% - Accent4 2 2 5 4 2 3 3" xfId="47283"/>
    <cellStyle name="40% - Accent4 2 2 5 4 2 4" xfId="25619"/>
    <cellStyle name="40% - Accent4 2 2 5 4 2 5" xfId="38811"/>
    <cellStyle name="40% - Accent4 2 2 5 4 3" xfId="17290"/>
    <cellStyle name="40% - Accent4 2 2 5 4 3 2" xfId="23098"/>
    <cellStyle name="40% - Accent4 2 2 5 4 3 2 2" xfId="34714"/>
    <cellStyle name="40% - Accent4 2 2 5 4 3 2 3" xfId="50570"/>
    <cellStyle name="40% - Accent4 2 2 5 4 3 3" xfId="28906"/>
    <cellStyle name="40% - Accent4 2 2 5 4 3 4" xfId="44762"/>
    <cellStyle name="40% - Accent4 2 2 5 4 4" xfId="9369"/>
    <cellStyle name="40% - Accent4 2 2 5 4 4 2" xfId="20395"/>
    <cellStyle name="40% - Accent4 2 2 5 4 4 2 2" xfId="32011"/>
    <cellStyle name="40% - Accent4 2 2 5 4 4 2 3" xfId="47867"/>
    <cellStyle name="40% - Accent4 2 2 5 4 4 3" xfId="26203"/>
    <cellStyle name="40% - Accent4 2 2 5 4 4 4" xfId="39671"/>
    <cellStyle name="40% - Accent4 2 2 5 4 5" xfId="18642"/>
    <cellStyle name="40% - Accent4 2 2 5 4 5 2" xfId="30258"/>
    <cellStyle name="40% - Accent4 2 2 5 4 5 3" xfId="46114"/>
    <cellStyle name="40% - Accent4 2 2 5 4 6" xfId="4154"/>
    <cellStyle name="40% - Accent4 2 2 5 4 7" xfId="24450"/>
    <cellStyle name="40% - Accent4 2 2 5 4 8" xfId="36336"/>
    <cellStyle name="40% - Accent4 2 2 5 5" xfId="898"/>
    <cellStyle name="40% - Accent4 2 2 5 5 2" xfId="7593"/>
    <cellStyle name="40% - Accent4 2 2 5 5 2 2" xfId="16706"/>
    <cellStyle name="40% - Accent4 2 2 5 5 2 2 2" xfId="22514"/>
    <cellStyle name="40% - Accent4 2 2 5 5 2 2 2 2" xfId="34130"/>
    <cellStyle name="40% - Accent4 2 2 5 5 2 2 2 3" xfId="49986"/>
    <cellStyle name="40% - Accent4 2 2 5 5 2 2 3" xfId="28322"/>
    <cellStyle name="40% - Accent4 2 2 5 5 2 2 4" xfId="44178"/>
    <cellStyle name="40% - Accent4 2 2 5 5 2 3" xfId="19227"/>
    <cellStyle name="40% - Accent4 2 2 5 5 2 3 2" xfId="30843"/>
    <cellStyle name="40% - Accent4 2 2 5 5 2 3 3" xfId="46699"/>
    <cellStyle name="40% - Accent4 2 2 5 5 2 4" xfId="25035"/>
    <cellStyle name="40% - Accent4 2 2 5 5 2 5" xfId="38219"/>
    <cellStyle name="40% - Accent4 2 2 5 5 3" xfId="10582"/>
    <cellStyle name="40% - Accent4 2 2 5 5 3 2" xfId="21345"/>
    <cellStyle name="40% - Accent4 2 2 5 5 3 2 2" xfId="32961"/>
    <cellStyle name="40% - Accent4 2 2 5 5 3 2 3" xfId="48817"/>
    <cellStyle name="40% - Accent4 2 2 5 5 3 3" xfId="27153"/>
    <cellStyle name="40% - Accent4 2 2 5 5 3 4" xfId="40742"/>
    <cellStyle name="40% - Accent4 2 2 5 5 4" xfId="18058"/>
    <cellStyle name="40% - Accent4 2 2 5 5 4 2" xfId="29674"/>
    <cellStyle name="40% - Accent4 2 2 5 5 4 3" xfId="45530"/>
    <cellStyle name="40% - Accent4 2 2 5 5 5" xfId="3434"/>
    <cellStyle name="40% - Accent4 2 2 5 5 6" xfId="23866"/>
    <cellStyle name="40% - Accent4 2 2 5 5 7" xfId="35687"/>
    <cellStyle name="40% - Accent4 2 2 5 6" xfId="3100"/>
    <cellStyle name="40% - Accent4 2 2 5 6 2" xfId="10330"/>
    <cellStyle name="40% - Accent4 2 2 5 6 2 2" xfId="21125"/>
    <cellStyle name="40% - Accent4 2 2 5 6 2 2 2" xfId="32741"/>
    <cellStyle name="40% - Accent4 2 2 5 6 2 2 3" xfId="48597"/>
    <cellStyle name="40% - Accent4 2 2 5 6 2 3" xfId="26933"/>
    <cellStyle name="40% - Accent4 2 2 5 6 2 4" xfId="40505"/>
    <cellStyle name="40% - Accent4 2 2 5 6 3" xfId="17838"/>
    <cellStyle name="40% - Accent4 2 2 5 6 3 2" xfId="29454"/>
    <cellStyle name="40% - Accent4 2 2 5 6 3 3" xfId="45310"/>
    <cellStyle name="40% - Accent4 2 2 5 6 4" xfId="23646"/>
    <cellStyle name="40% - Accent4 2 2 5 6 5" xfId="35416"/>
    <cellStyle name="40% - Accent4 2 2 5 7" xfId="7293"/>
    <cellStyle name="40% - Accent4 2 2 5 7 2" xfId="9963"/>
    <cellStyle name="40% - Accent4 2 2 5 7 2 2" xfId="20942"/>
    <cellStyle name="40% - Accent4 2 2 5 7 2 2 2" xfId="32558"/>
    <cellStyle name="40% - Accent4 2 2 5 7 2 2 3" xfId="48414"/>
    <cellStyle name="40% - Accent4 2 2 5 7 2 3" xfId="26750"/>
    <cellStyle name="40% - Accent4 2 2 5 7 2 4" xfId="40243"/>
    <cellStyle name="40% - Accent4 2 2 5 7 3" xfId="19007"/>
    <cellStyle name="40% - Accent4 2 2 5 7 3 2" xfId="30623"/>
    <cellStyle name="40% - Accent4 2 2 5 7 3 3" xfId="46479"/>
    <cellStyle name="40% - Accent4 2 2 5 7 4" xfId="24815"/>
    <cellStyle name="40% - Accent4 2 2 5 7 5" xfId="37965"/>
    <cellStyle name="40% - Accent4 2 2 5 8" xfId="16486"/>
    <cellStyle name="40% - Accent4 2 2 5 8 2" xfId="22294"/>
    <cellStyle name="40% - Accent4 2 2 5 8 2 2" xfId="33910"/>
    <cellStyle name="40% - Accent4 2 2 5 8 2 3" xfId="49766"/>
    <cellStyle name="40% - Accent4 2 2 5 8 3" xfId="28102"/>
    <cellStyle name="40% - Accent4 2 2 5 8 4" xfId="43958"/>
    <cellStyle name="40% - Accent4 2 2 5 9" xfId="9258"/>
    <cellStyle name="40% - Accent4 2 2 5 9 2" xfId="20284"/>
    <cellStyle name="40% - Accent4 2 2 5 9 2 2" xfId="31900"/>
    <cellStyle name="40% - Accent4 2 2 5 9 2 3" xfId="47756"/>
    <cellStyle name="40% - Accent4 2 2 5 9 3" xfId="26092"/>
    <cellStyle name="40% - Accent4 2 2 5 9 4" xfId="39560"/>
    <cellStyle name="40% - Accent4 2 2 6" xfId="1091"/>
    <cellStyle name="40% - Accent4 2 2 6 2" xfId="1850"/>
    <cellStyle name="40% - Accent4 2 2 6 2 2" xfId="8394"/>
    <cellStyle name="40% - Accent4 2 2 6 2 2 2" xfId="17436"/>
    <cellStyle name="40% - Accent4 2 2 6 2 2 2 2" xfId="23244"/>
    <cellStyle name="40% - Accent4 2 2 6 2 2 2 2 2" xfId="34860"/>
    <cellStyle name="40% - Accent4 2 2 6 2 2 2 2 3" xfId="50716"/>
    <cellStyle name="40% - Accent4 2 2 6 2 2 2 3" xfId="29052"/>
    <cellStyle name="40% - Accent4 2 2 6 2 2 2 4" xfId="44908"/>
    <cellStyle name="40% - Accent4 2 2 6 2 2 3" xfId="19957"/>
    <cellStyle name="40% - Accent4 2 2 6 2 2 3 2" xfId="31573"/>
    <cellStyle name="40% - Accent4 2 2 6 2 2 3 3" xfId="47429"/>
    <cellStyle name="40% - Accent4 2 2 6 2 2 4" xfId="25765"/>
    <cellStyle name="40% - Accent4 2 2 6 2 2 5" xfId="38984"/>
    <cellStyle name="40% - Accent4 2 2 6 2 3" xfId="11367"/>
    <cellStyle name="40% - Accent4 2 2 6 2 3 2" xfId="22075"/>
    <cellStyle name="40% - Accent4 2 2 6 2 3 2 2" xfId="33691"/>
    <cellStyle name="40% - Accent4 2 2 6 2 3 2 3" xfId="49547"/>
    <cellStyle name="40% - Accent4 2 2 6 2 3 3" xfId="27883"/>
    <cellStyle name="40% - Accent4 2 2 6 2 3 4" xfId="41499"/>
    <cellStyle name="40% - Accent4 2 2 6 2 4" xfId="18788"/>
    <cellStyle name="40% - Accent4 2 2 6 2 4 2" xfId="30404"/>
    <cellStyle name="40% - Accent4 2 2 6 2 4 3" xfId="46260"/>
    <cellStyle name="40% - Accent4 2 2 6 2 5" xfId="4377"/>
    <cellStyle name="40% - Accent4 2 2 6 2 6" xfId="24596"/>
    <cellStyle name="40% - Accent4 2 2 6 2 7" xfId="36515"/>
    <cellStyle name="40% - Accent4 2 2 6 3" xfId="7750"/>
    <cellStyle name="40% - Accent4 2 2 6 3 2" xfId="10748"/>
    <cellStyle name="40% - Accent4 2 2 6 3 2 2" xfId="21491"/>
    <cellStyle name="40% - Accent4 2 2 6 3 2 2 2" xfId="33107"/>
    <cellStyle name="40% - Accent4 2 2 6 3 2 2 3" xfId="48963"/>
    <cellStyle name="40% - Accent4 2 2 6 3 2 3" xfId="27299"/>
    <cellStyle name="40% - Accent4 2 2 6 3 2 4" xfId="40897"/>
    <cellStyle name="40% - Accent4 2 2 6 3 3" xfId="19373"/>
    <cellStyle name="40% - Accent4 2 2 6 3 3 2" xfId="30989"/>
    <cellStyle name="40% - Accent4 2 2 6 3 3 3" xfId="46845"/>
    <cellStyle name="40% - Accent4 2 2 6 3 4" xfId="25181"/>
    <cellStyle name="40% - Accent4 2 2 6 3 5" xfId="38370"/>
    <cellStyle name="40% - Accent4 2 2 6 4" xfId="16852"/>
    <cellStyle name="40% - Accent4 2 2 6 4 2" xfId="22660"/>
    <cellStyle name="40% - Accent4 2 2 6 4 2 2" xfId="34276"/>
    <cellStyle name="40% - Accent4 2 2 6 4 2 3" xfId="50132"/>
    <cellStyle name="40% - Accent4 2 2 6 4 3" xfId="28468"/>
    <cellStyle name="40% - Accent4 2 2 6 4 4" xfId="44324"/>
    <cellStyle name="40% - Accent4 2 2 6 5" xfId="9515"/>
    <cellStyle name="40% - Accent4 2 2 6 5 2" xfId="20541"/>
    <cellStyle name="40% - Accent4 2 2 6 5 2 2" xfId="32157"/>
    <cellStyle name="40% - Accent4 2 2 6 5 2 3" xfId="48013"/>
    <cellStyle name="40% - Accent4 2 2 6 5 3" xfId="26349"/>
    <cellStyle name="40% - Accent4 2 2 6 5 4" xfId="39817"/>
    <cellStyle name="40% - Accent4 2 2 6 6" xfId="18204"/>
    <cellStyle name="40% - Accent4 2 2 6 6 2" xfId="29820"/>
    <cellStyle name="40% - Accent4 2 2 6 6 3" xfId="45676"/>
    <cellStyle name="40% - Accent4 2 2 6 7" xfId="3618"/>
    <cellStyle name="40% - Accent4 2 2 6 8" xfId="24012"/>
    <cellStyle name="40% - Accent4 2 2 6 9" xfId="35850"/>
    <cellStyle name="40% - Accent4 2 2 7" xfId="1334"/>
    <cellStyle name="40% - Accent4 2 2 7 2" xfId="7932"/>
    <cellStyle name="40% - Accent4 2 2 7 2 2" xfId="10945"/>
    <cellStyle name="40% - Accent4 2 2 7 2 2 2" xfId="21673"/>
    <cellStyle name="40% - Accent4 2 2 7 2 2 2 2" xfId="33289"/>
    <cellStyle name="40% - Accent4 2 2 7 2 2 2 3" xfId="49145"/>
    <cellStyle name="40% - Accent4 2 2 7 2 2 3" xfId="27481"/>
    <cellStyle name="40% - Accent4 2 2 7 2 2 4" xfId="41087"/>
    <cellStyle name="40% - Accent4 2 2 7 2 3" xfId="19555"/>
    <cellStyle name="40% - Accent4 2 2 7 2 3 2" xfId="31171"/>
    <cellStyle name="40% - Accent4 2 2 7 2 3 3" xfId="47027"/>
    <cellStyle name="40% - Accent4 2 2 7 2 4" xfId="25363"/>
    <cellStyle name="40% - Accent4 2 2 7 2 5" xfId="38552"/>
    <cellStyle name="40% - Accent4 2 2 7 3" xfId="17034"/>
    <cellStyle name="40% - Accent4 2 2 7 3 2" xfId="22842"/>
    <cellStyle name="40% - Accent4 2 2 7 3 2 2" xfId="34458"/>
    <cellStyle name="40% - Accent4 2 2 7 3 2 3" xfId="50314"/>
    <cellStyle name="40% - Accent4 2 2 7 3 3" xfId="28650"/>
    <cellStyle name="40% - Accent4 2 2 7 3 4" xfId="44506"/>
    <cellStyle name="40% - Accent4 2 2 7 4" xfId="9697"/>
    <cellStyle name="40% - Accent4 2 2 7 4 2" xfId="20723"/>
    <cellStyle name="40% - Accent4 2 2 7 4 2 2" xfId="32339"/>
    <cellStyle name="40% - Accent4 2 2 7 4 2 3" xfId="48195"/>
    <cellStyle name="40% - Accent4 2 2 7 4 3" xfId="26531"/>
    <cellStyle name="40% - Accent4 2 2 7 4 4" xfId="39999"/>
    <cellStyle name="40% - Accent4 2 2 7 5" xfId="18386"/>
    <cellStyle name="40% - Accent4 2 2 7 5 2" xfId="30002"/>
    <cellStyle name="40% - Accent4 2 2 7 5 3" xfId="45858"/>
    <cellStyle name="40% - Accent4 2 2 7 6" xfId="3861"/>
    <cellStyle name="40% - Accent4 2 2 7 7" xfId="24194"/>
    <cellStyle name="40% - Accent4 2 2 7 8" xfId="36059"/>
    <cellStyle name="40% - Accent4 2 2 8" xfId="1520"/>
    <cellStyle name="40% - Accent4 2 2 8 2" xfId="8114"/>
    <cellStyle name="40% - Accent4 2 2 8 2 2" xfId="11129"/>
    <cellStyle name="40% - Accent4 2 2 8 2 2 2" xfId="21855"/>
    <cellStyle name="40% - Accent4 2 2 8 2 2 2 2" xfId="33471"/>
    <cellStyle name="40% - Accent4 2 2 8 2 2 2 3" xfId="49327"/>
    <cellStyle name="40% - Accent4 2 2 8 2 2 3" xfId="27663"/>
    <cellStyle name="40% - Accent4 2 2 8 2 2 4" xfId="41270"/>
    <cellStyle name="40% - Accent4 2 2 8 2 3" xfId="19737"/>
    <cellStyle name="40% - Accent4 2 2 8 2 3 2" xfId="31353"/>
    <cellStyle name="40% - Accent4 2 2 8 2 3 3" xfId="47209"/>
    <cellStyle name="40% - Accent4 2 2 8 2 4" xfId="25545"/>
    <cellStyle name="40% - Accent4 2 2 8 2 5" xfId="38734"/>
    <cellStyle name="40% - Accent4 2 2 8 3" xfId="17216"/>
    <cellStyle name="40% - Accent4 2 2 8 3 2" xfId="23024"/>
    <cellStyle name="40% - Accent4 2 2 8 3 2 2" xfId="34640"/>
    <cellStyle name="40% - Accent4 2 2 8 3 2 3" xfId="50496"/>
    <cellStyle name="40% - Accent4 2 2 8 3 3" xfId="28832"/>
    <cellStyle name="40% - Accent4 2 2 8 3 4" xfId="44688"/>
    <cellStyle name="40% - Accent4 2 2 8 4" xfId="9295"/>
    <cellStyle name="40% - Accent4 2 2 8 4 2" xfId="20321"/>
    <cellStyle name="40% - Accent4 2 2 8 4 2 2" xfId="31937"/>
    <cellStyle name="40% - Accent4 2 2 8 4 2 3" xfId="47793"/>
    <cellStyle name="40% - Accent4 2 2 8 4 3" xfId="26129"/>
    <cellStyle name="40% - Accent4 2 2 8 4 4" xfId="39597"/>
    <cellStyle name="40% - Accent4 2 2 8 5" xfId="18568"/>
    <cellStyle name="40% - Accent4 2 2 8 5 2" xfId="30184"/>
    <cellStyle name="40% - Accent4 2 2 8 5 3" xfId="46040"/>
    <cellStyle name="40% - Accent4 2 2 8 6" xfId="4047"/>
    <cellStyle name="40% - Accent4 2 2 8 7" xfId="24376"/>
    <cellStyle name="40% - Accent4 2 2 8 8" xfId="36244"/>
    <cellStyle name="40% - Accent4 2 2 9" xfId="814"/>
    <cellStyle name="40% - Accent4 2 2 9 2" xfId="7509"/>
    <cellStyle name="40% - Accent4 2 2 9 2 2" xfId="16632"/>
    <cellStyle name="40% - Accent4 2 2 9 2 2 2" xfId="22440"/>
    <cellStyle name="40% - Accent4 2 2 9 2 2 2 2" xfId="34056"/>
    <cellStyle name="40% - Accent4 2 2 9 2 2 2 3" xfId="49912"/>
    <cellStyle name="40% - Accent4 2 2 9 2 2 3" xfId="28248"/>
    <cellStyle name="40% - Accent4 2 2 9 2 2 4" xfId="44104"/>
    <cellStyle name="40% - Accent4 2 2 9 2 3" xfId="19153"/>
    <cellStyle name="40% - Accent4 2 2 9 2 3 2" xfId="30769"/>
    <cellStyle name="40% - Accent4 2 2 9 2 3 3" xfId="46625"/>
    <cellStyle name="40% - Accent4 2 2 9 2 4" xfId="24961"/>
    <cellStyle name="40% - Accent4 2 2 9 2 5" xfId="38142"/>
    <cellStyle name="40% - Accent4 2 2 9 3" xfId="10508"/>
    <cellStyle name="40% - Accent4 2 2 9 3 2" xfId="21271"/>
    <cellStyle name="40% - Accent4 2 2 9 3 2 2" xfId="32887"/>
    <cellStyle name="40% - Accent4 2 2 9 3 2 3" xfId="48743"/>
    <cellStyle name="40% - Accent4 2 2 9 3 3" xfId="27079"/>
    <cellStyle name="40% - Accent4 2 2 9 3 4" xfId="40668"/>
    <cellStyle name="40% - Accent4 2 2 9 4" xfId="17984"/>
    <cellStyle name="40% - Accent4 2 2 9 4 2" xfId="29600"/>
    <cellStyle name="40% - Accent4 2 2 9 4 3" xfId="45456"/>
    <cellStyle name="40% - Accent4 2 2 9 5" xfId="3350"/>
    <cellStyle name="40% - Accent4 2 2 9 6" xfId="23792"/>
    <cellStyle name="40% - Accent4 2 2 9 7" xfId="35610"/>
    <cellStyle name="40% - Accent4 2 3" xfId="588"/>
    <cellStyle name="40% - Accent4 2 3 10" xfId="9132"/>
    <cellStyle name="40% - Accent4 2 3 10 2" xfId="20158"/>
    <cellStyle name="40% - Accent4 2 3 10 2 2" xfId="31774"/>
    <cellStyle name="40% - Accent4 2 3 10 2 3" xfId="47630"/>
    <cellStyle name="40% - Accent4 2 3 10 3" xfId="25966"/>
    <cellStyle name="40% - Accent4 2 3 10 4" xfId="39434"/>
    <cellStyle name="40% - Accent4 2 3 11" xfId="17674"/>
    <cellStyle name="40% - Accent4 2 3 11 2" xfId="29290"/>
    <cellStyle name="40% - Accent4 2 3 11 3" xfId="45146"/>
    <cellStyle name="40% - Accent4 2 3 12" xfId="2672"/>
    <cellStyle name="40% - Accent4 2 3 13" xfId="23482"/>
    <cellStyle name="40% - Accent4 2 3 14" xfId="35129"/>
    <cellStyle name="40% - Accent4 2 3 2" xfId="917"/>
    <cellStyle name="40% - Accent4 2 3 2 2" xfId="1646"/>
    <cellStyle name="40% - Accent4 2 3 2 2 2" xfId="8211"/>
    <cellStyle name="40% - Accent4 2 3 2 2 2 2" xfId="17309"/>
    <cellStyle name="40% - Accent4 2 3 2 2 2 2 2" xfId="23117"/>
    <cellStyle name="40% - Accent4 2 3 2 2 2 2 2 2" xfId="34733"/>
    <cellStyle name="40% - Accent4 2 3 2 2 2 2 2 3" xfId="50589"/>
    <cellStyle name="40% - Accent4 2 3 2 2 2 2 3" xfId="28925"/>
    <cellStyle name="40% - Accent4 2 3 2 2 2 2 4" xfId="44781"/>
    <cellStyle name="40% - Accent4 2 3 2 2 2 3" xfId="19830"/>
    <cellStyle name="40% - Accent4 2 3 2 2 2 3 2" xfId="31446"/>
    <cellStyle name="40% - Accent4 2 3 2 2 2 3 3" xfId="47302"/>
    <cellStyle name="40% - Accent4 2 3 2 2 2 4" xfId="25638"/>
    <cellStyle name="40% - Accent4 2 3 2 2 2 5" xfId="38830"/>
    <cellStyle name="40% - Accent4 2 3 2 2 3" xfId="11233"/>
    <cellStyle name="40% - Accent4 2 3 2 2 3 2" xfId="21948"/>
    <cellStyle name="40% - Accent4 2 3 2 2 3 2 2" xfId="33564"/>
    <cellStyle name="40% - Accent4 2 3 2 2 3 2 3" xfId="49420"/>
    <cellStyle name="40% - Accent4 2 3 2 2 3 3" xfId="27756"/>
    <cellStyle name="40% - Accent4 2 3 2 2 3 4" xfId="41369"/>
    <cellStyle name="40% - Accent4 2 3 2 2 4" xfId="18661"/>
    <cellStyle name="40% - Accent4 2 3 2 2 4 2" xfId="30277"/>
    <cellStyle name="40% - Accent4 2 3 2 2 4 3" xfId="46133"/>
    <cellStyle name="40% - Accent4 2 3 2 2 5" xfId="4173"/>
    <cellStyle name="40% - Accent4 2 3 2 2 6" xfId="24469"/>
    <cellStyle name="40% - Accent4 2 3 2 2 7" xfId="36355"/>
    <cellStyle name="40% - Accent4 2 3 2 3" xfId="7612"/>
    <cellStyle name="40% - Accent4 2 3 2 3 2" xfId="10601"/>
    <cellStyle name="40% - Accent4 2 3 2 3 2 2" xfId="21364"/>
    <cellStyle name="40% - Accent4 2 3 2 3 2 2 2" xfId="32980"/>
    <cellStyle name="40% - Accent4 2 3 2 3 2 2 3" xfId="48836"/>
    <cellStyle name="40% - Accent4 2 3 2 3 2 3" xfId="27172"/>
    <cellStyle name="40% - Accent4 2 3 2 3 2 4" xfId="40761"/>
    <cellStyle name="40% - Accent4 2 3 2 3 3" xfId="19246"/>
    <cellStyle name="40% - Accent4 2 3 2 3 3 2" xfId="30862"/>
    <cellStyle name="40% - Accent4 2 3 2 3 3 3" xfId="46718"/>
    <cellStyle name="40% - Accent4 2 3 2 3 4" xfId="25054"/>
    <cellStyle name="40% - Accent4 2 3 2 3 5" xfId="38238"/>
    <cellStyle name="40% - Accent4 2 3 2 4" xfId="16725"/>
    <cellStyle name="40% - Accent4 2 3 2 4 2" xfId="22533"/>
    <cellStyle name="40% - Accent4 2 3 2 4 2 2" xfId="34149"/>
    <cellStyle name="40% - Accent4 2 3 2 4 2 3" xfId="50005"/>
    <cellStyle name="40% - Accent4 2 3 2 4 3" xfId="28341"/>
    <cellStyle name="40% - Accent4 2 3 2 4 4" xfId="44197"/>
    <cellStyle name="40% - Accent4 2 3 2 5" xfId="9388"/>
    <cellStyle name="40% - Accent4 2 3 2 5 2" xfId="20414"/>
    <cellStyle name="40% - Accent4 2 3 2 5 2 2" xfId="32030"/>
    <cellStyle name="40% - Accent4 2 3 2 5 2 3" xfId="47886"/>
    <cellStyle name="40% - Accent4 2 3 2 5 3" xfId="26222"/>
    <cellStyle name="40% - Accent4 2 3 2 5 4" xfId="39690"/>
    <cellStyle name="40% - Accent4 2 3 2 6" xfId="18077"/>
    <cellStyle name="40% - Accent4 2 3 2 6 2" xfId="29693"/>
    <cellStyle name="40% - Accent4 2 3 2 6 3" xfId="45549"/>
    <cellStyle name="40% - Accent4 2 3 2 7" xfId="3453"/>
    <cellStyle name="40% - Accent4 2 3 2 8" xfId="23885"/>
    <cellStyle name="40% - Accent4 2 3 2 9" xfId="35706"/>
    <cellStyle name="40% - Accent4 2 3 3" xfId="1139"/>
    <cellStyle name="40% - Accent4 2 3 3 2" xfId="1869"/>
    <cellStyle name="40% - Accent4 2 3 3 2 2" xfId="8413"/>
    <cellStyle name="40% - Accent4 2 3 3 2 2 2" xfId="17455"/>
    <cellStyle name="40% - Accent4 2 3 3 2 2 2 2" xfId="23263"/>
    <cellStyle name="40% - Accent4 2 3 3 2 2 2 2 2" xfId="34879"/>
    <cellStyle name="40% - Accent4 2 3 3 2 2 2 2 3" xfId="50735"/>
    <cellStyle name="40% - Accent4 2 3 3 2 2 2 3" xfId="29071"/>
    <cellStyle name="40% - Accent4 2 3 3 2 2 2 4" xfId="44927"/>
    <cellStyle name="40% - Accent4 2 3 3 2 2 3" xfId="19976"/>
    <cellStyle name="40% - Accent4 2 3 3 2 2 3 2" xfId="31592"/>
    <cellStyle name="40% - Accent4 2 3 3 2 2 3 3" xfId="47448"/>
    <cellStyle name="40% - Accent4 2 3 3 2 2 4" xfId="25784"/>
    <cellStyle name="40% - Accent4 2 3 3 2 2 5" xfId="39003"/>
    <cellStyle name="40% - Accent4 2 3 3 2 3" xfId="11386"/>
    <cellStyle name="40% - Accent4 2 3 3 2 3 2" xfId="22094"/>
    <cellStyle name="40% - Accent4 2 3 3 2 3 2 2" xfId="33710"/>
    <cellStyle name="40% - Accent4 2 3 3 2 3 2 3" xfId="49566"/>
    <cellStyle name="40% - Accent4 2 3 3 2 3 3" xfId="27902"/>
    <cellStyle name="40% - Accent4 2 3 3 2 3 4" xfId="41518"/>
    <cellStyle name="40% - Accent4 2 3 3 2 4" xfId="18807"/>
    <cellStyle name="40% - Accent4 2 3 3 2 4 2" xfId="30423"/>
    <cellStyle name="40% - Accent4 2 3 3 2 4 3" xfId="46279"/>
    <cellStyle name="40% - Accent4 2 3 3 2 5" xfId="4396"/>
    <cellStyle name="40% - Accent4 2 3 3 2 6" xfId="24615"/>
    <cellStyle name="40% - Accent4 2 3 3 2 7" xfId="36534"/>
    <cellStyle name="40% - Accent4 2 3 3 3" xfId="7769"/>
    <cellStyle name="40% - Accent4 2 3 3 3 2" xfId="10774"/>
    <cellStyle name="40% - Accent4 2 3 3 3 2 2" xfId="21510"/>
    <cellStyle name="40% - Accent4 2 3 3 3 2 2 2" xfId="33126"/>
    <cellStyle name="40% - Accent4 2 3 3 3 2 2 3" xfId="48982"/>
    <cellStyle name="40% - Accent4 2 3 3 3 2 3" xfId="27318"/>
    <cellStyle name="40% - Accent4 2 3 3 3 2 4" xfId="40918"/>
    <cellStyle name="40% - Accent4 2 3 3 3 3" xfId="19392"/>
    <cellStyle name="40% - Accent4 2 3 3 3 3 2" xfId="31008"/>
    <cellStyle name="40% - Accent4 2 3 3 3 3 3" xfId="46864"/>
    <cellStyle name="40% - Accent4 2 3 3 3 4" xfId="25200"/>
    <cellStyle name="40% - Accent4 2 3 3 3 5" xfId="38389"/>
    <cellStyle name="40% - Accent4 2 3 3 4" xfId="16871"/>
    <cellStyle name="40% - Accent4 2 3 3 4 2" xfId="22679"/>
    <cellStyle name="40% - Accent4 2 3 3 4 2 2" xfId="34295"/>
    <cellStyle name="40% - Accent4 2 3 3 4 2 3" xfId="50151"/>
    <cellStyle name="40% - Accent4 2 3 3 4 3" xfId="28487"/>
    <cellStyle name="40% - Accent4 2 3 3 4 4" xfId="44343"/>
    <cellStyle name="40% - Accent4 2 3 3 5" xfId="9534"/>
    <cellStyle name="40% - Accent4 2 3 3 5 2" xfId="20560"/>
    <cellStyle name="40% - Accent4 2 3 3 5 2 2" xfId="32176"/>
    <cellStyle name="40% - Accent4 2 3 3 5 2 3" xfId="48032"/>
    <cellStyle name="40% - Accent4 2 3 3 5 3" xfId="26368"/>
    <cellStyle name="40% - Accent4 2 3 3 5 4" xfId="39836"/>
    <cellStyle name="40% - Accent4 2 3 3 6" xfId="18223"/>
    <cellStyle name="40% - Accent4 2 3 3 6 2" xfId="29839"/>
    <cellStyle name="40% - Accent4 2 3 3 6 3" xfId="45695"/>
    <cellStyle name="40% - Accent4 2 3 3 7" xfId="3666"/>
    <cellStyle name="40% - Accent4 2 3 3 8" xfId="24031"/>
    <cellStyle name="40% - Accent4 2 3 3 9" xfId="35884"/>
    <cellStyle name="40% - Accent4 2 3 4" xfId="1353"/>
    <cellStyle name="40% - Accent4 2 3 4 2" xfId="7951"/>
    <cellStyle name="40% - Accent4 2 3 4 2 2" xfId="10964"/>
    <cellStyle name="40% - Accent4 2 3 4 2 2 2" xfId="21692"/>
    <cellStyle name="40% - Accent4 2 3 4 2 2 2 2" xfId="33308"/>
    <cellStyle name="40% - Accent4 2 3 4 2 2 2 3" xfId="49164"/>
    <cellStyle name="40% - Accent4 2 3 4 2 2 3" xfId="27500"/>
    <cellStyle name="40% - Accent4 2 3 4 2 2 4" xfId="41106"/>
    <cellStyle name="40% - Accent4 2 3 4 2 3" xfId="19574"/>
    <cellStyle name="40% - Accent4 2 3 4 2 3 2" xfId="31190"/>
    <cellStyle name="40% - Accent4 2 3 4 2 3 3" xfId="47046"/>
    <cellStyle name="40% - Accent4 2 3 4 2 4" xfId="25382"/>
    <cellStyle name="40% - Accent4 2 3 4 2 5" xfId="38571"/>
    <cellStyle name="40% - Accent4 2 3 4 3" xfId="17053"/>
    <cellStyle name="40% - Accent4 2 3 4 3 2" xfId="22861"/>
    <cellStyle name="40% - Accent4 2 3 4 3 2 2" xfId="34477"/>
    <cellStyle name="40% - Accent4 2 3 4 3 2 3" xfId="50333"/>
    <cellStyle name="40% - Accent4 2 3 4 3 3" xfId="28669"/>
    <cellStyle name="40% - Accent4 2 3 4 3 4" xfId="44525"/>
    <cellStyle name="40% - Accent4 2 3 4 4" xfId="9716"/>
    <cellStyle name="40% - Accent4 2 3 4 4 2" xfId="20742"/>
    <cellStyle name="40% - Accent4 2 3 4 4 2 2" xfId="32358"/>
    <cellStyle name="40% - Accent4 2 3 4 4 2 3" xfId="48214"/>
    <cellStyle name="40% - Accent4 2 3 4 4 3" xfId="26550"/>
    <cellStyle name="40% - Accent4 2 3 4 4 4" xfId="40018"/>
    <cellStyle name="40% - Accent4 2 3 4 5" xfId="18405"/>
    <cellStyle name="40% - Accent4 2 3 4 5 2" xfId="30021"/>
    <cellStyle name="40% - Accent4 2 3 4 5 3" xfId="45877"/>
    <cellStyle name="40% - Accent4 2 3 4 6" xfId="3880"/>
    <cellStyle name="40% - Accent4 2 3 4 7" xfId="24213"/>
    <cellStyle name="40% - Accent4 2 3 4 8" xfId="36078"/>
    <cellStyle name="40% - Accent4 2 3 5" xfId="1568"/>
    <cellStyle name="40% - Accent4 2 3 5 2" xfId="8133"/>
    <cellStyle name="40% - Accent4 2 3 5 2 2" xfId="11159"/>
    <cellStyle name="40% - Accent4 2 3 5 2 2 2" xfId="21874"/>
    <cellStyle name="40% - Accent4 2 3 5 2 2 2 2" xfId="33490"/>
    <cellStyle name="40% - Accent4 2 3 5 2 2 2 3" xfId="49346"/>
    <cellStyle name="40% - Accent4 2 3 5 2 2 3" xfId="27682"/>
    <cellStyle name="40% - Accent4 2 3 5 2 2 4" xfId="41295"/>
    <cellStyle name="40% - Accent4 2 3 5 2 3" xfId="19756"/>
    <cellStyle name="40% - Accent4 2 3 5 2 3 2" xfId="31372"/>
    <cellStyle name="40% - Accent4 2 3 5 2 3 3" xfId="47228"/>
    <cellStyle name="40% - Accent4 2 3 5 2 4" xfId="25564"/>
    <cellStyle name="40% - Accent4 2 3 5 2 5" xfId="38753"/>
    <cellStyle name="40% - Accent4 2 3 5 3" xfId="17235"/>
    <cellStyle name="40% - Accent4 2 3 5 3 2" xfId="23043"/>
    <cellStyle name="40% - Accent4 2 3 5 3 2 2" xfId="34659"/>
    <cellStyle name="40% - Accent4 2 3 5 3 2 3" xfId="50515"/>
    <cellStyle name="40% - Accent4 2 3 5 3 3" xfId="28851"/>
    <cellStyle name="40% - Accent4 2 3 5 3 4" xfId="44707"/>
    <cellStyle name="40% - Accent4 2 3 5 4" xfId="9314"/>
    <cellStyle name="40% - Accent4 2 3 5 4 2" xfId="20340"/>
    <cellStyle name="40% - Accent4 2 3 5 4 2 2" xfId="31956"/>
    <cellStyle name="40% - Accent4 2 3 5 4 2 3" xfId="47812"/>
    <cellStyle name="40% - Accent4 2 3 5 4 3" xfId="26148"/>
    <cellStyle name="40% - Accent4 2 3 5 4 4" xfId="39616"/>
    <cellStyle name="40% - Accent4 2 3 5 5" xfId="18587"/>
    <cellStyle name="40% - Accent4 2 3 5 5 2" xfId="30203"/>
    <cellStyle name="40% - Accent4 2 3 5 5 3" xfId="46059"/>
    <cellStyle name="40% - Accent4 2 3 5 6" xfId="4095"/>
    <cellStyle name="40% - Accent4 2 3 5 7" xfId="24395"/>
    <cellStyle name="40% - Accent4 2 3 5 8" xfId="36278"/>
    <cellStyle name="40% - Accent4 2 3 6" xfId="842"/>
    <cellStyle name="40% - Accent4 2 3 6 2" xfId="7537"/>
    <cellStyle name="40% - Accent4 2 3 6 2 2" xfId="16651"/>
    <cellStyle name="40% - Accent4 2 3 6 2 2 2" xfId="22459"/>
    <cellStyle name="40% - Accent4 2 3 6 2 2 2 2" xfId="34075"/>
    <cellStyle name="40% - Accent4 2 3 6 2 2 2 3" xfId="49931"/>
    <cellStyle name="40% - Accent4 2 3 6 2 2 3" xfId="28267"/>
    <cellStyle name="40% - Accent4 2 3 6 2 2 4" xfId="44123"/>
    <cellStyle name="40% - Accent4 2 3 6 2 3" xfId="19172"/>
    <cellStyle name="40% - Accent4 2 3 6 2 3 2" xfId="30788"/>
    <cellStyle name="40% - Accent4 2 3 6 2 3 3" xfId="46644"/>
    <cellStyle name="40% - Accent4 2 3 6 2 4" xfId="24980"/>
    <cellStyle name="40% - Accent4 2 3 6 2 5" xfId="38163"/>
    <cellStyle name="40% - Accent4 2 3 6 3" xfId="10527"/>
    <cellStyle name="40% - Accent4 2 3 6 3 2" xfId="21290"/>
    <cellStyle name="40% - Accent4 2 3 6 3 2 2" xfId="32906"/>
    <cellStyle name="40% - Accent4 2 3 6 3 2 3" xfId="48762"/>
    <cellStyle name="40% - Accent4 2 3 6 3 3" xfId="27098"/>
    <cellStyle name="40% - Accent4 2 3 6 3 4" xfId="40687"/>
    <cellStyle name="40% - Accent4 2 3 6 4" xfId="18003"/>
    <cellStyle name="40% - Accent4 2 3 6 4 2" xfId="29619"/>
    <cellStyle name="40% - Accent4 2 3 6 4 3" xfId="45475"/>
    <cellStyle name="40% - Accent4 2 3 6 5" xfId="3378"/>
    <cellStyle name="40% - Accent4 2 3 6 6" xfId="23811"/>
    <cellStyle name="40% - Accent4 2 3 6 7" xfId="35631"/>
    <cellStyle name="40% - Accent4 2 3 7" xfId="3138"/>
    <cellStyle name="40% - Accent4 2 3 7 2" xfId="10367"/>
    <cellStyle name="40% - Accent4 2 3 7 2 2" xfId="21144"/>
    <cellStyle name="40% - Accent4 2 3 7 2 2 2" xfId="32760"/>
    <cellStyle name="40% - Accent4 2 3 7 2 2 3" xfId="48616"/>
    <cellStyle name="40% - Accent4 2 3 7 2 3" xfId="26952"/>
    <cellStyle name="40% - Accent4 2 3 7 2 4" xfId="40534"/>
    <cellStyle name="40% - Accent4 2 3 7 3" xfId="17857"/>
    <cellStyle name="40% - Accent4 2 3 7 3 2" xfId="29473"/>
    <cellStyle name="40% - Accent4 2 3 7 3 3" xfId="45329"/>
    <cellStyle name="40% - Accent4 2 3 7 4" xfId="23665"/>
    <cellStyle name="40% - Accent4 2 3 7 5" xfId="35445"/>
    <cellStyle name="40% - Accent4 2 3 8" xfId="7312"/>
    <cellStyle name="40% - Accent4 2 3 8 2" xfId="9982"/>
    <cellStyle name="40% - Accent4 2 3 8 2 2" xfId="20961"/>
    <cellStyle name="40% - Accent4 2 3 8 2 2 2" xfId="32577"/>
    <cellStyle name="40% - Accent4 2 3 8 2 2 3" xfId="48433"/>
    <cellStyle name="40% - Accent4 2 3 8 2 3" xfId="26769"/>
    <cellStyle name="40% - Accent4 2 3 8 2 4" xfId="40262"/>
    <cellStyle name="40% - Accent4 2 3 8 3" xfId="19026"/>
    <cellStyle name="40% - Accent4 2 3 8 3 2" xfId="30642"/>
    <cellStyle name="40% - Accent4 2 3 8 3 3" xfId="46498"/>
    <cellStyle name="40% - Accent4 2 3 8 4" xfId="24834"/>
    <cellStyle name="40% - Accent4 2 3 8 5" xfId="37984"/>
    <cellStyle name="40% - Accent4 2 3 9" xfId="16505"/>
    <cellStyle name="40% - Accent4 2 3 9 2" xfId="22313"/>
    <cellStyle name="40% - Accent4 2 3 9 2 2" xfId="33929"/>
    <cellStyle name="40% - Accent4 2 3 9 2 3" xfId="49785"/>
    <cellStyle name="40% - Accent4 2 3 9 3" xfId="28121"/>
    <cellStyle name="40% - Accent4 2 3 9 4" xfId="43977"/>
    <cellStyle name="40% - Accent4 2 4" xfId="628"/>
    <cellStyle name="40% - Accent4 2 4 10" xfId="17710"/>
    <cellStyle name="40% - Accent4 2 4 10 2" xfId="29326"/>
    <cellStyle name="40% - Accent4 2 4 10 3" xfId="45182"/>
    <cellStyle name="40% - Accent4 2 4 11" xfId="2712"/>
    <cellStyle name="40% - Accent4 2 4 12" xfId="23518"/>
    <cellStyle name="40% - Accent4 2 4 13" xfId="35169"/>
    <cellStyle name="40% - Accent4 2 4 2" xfId="1179"/>
    <cellStyle name="40% - Accent4 2 4 2 2" xfId="1905"/>
    <cellStyle name="40% - Accent4 2 4 2 2 2" xfId="8449"/>
    <cellStyle name="40% - Accent4 2 4 2 2 2 2" xfId="17491"/>
    <cellStyle name="40% - Accent4 2 4 2 2 2 2 2" xfId="23299"/>
    <cellStyle name="40% - Accent4 2 4 2 2 2 2 2 2" xfId="34915"/>
    <cellStyle name="40% - Accent4 2 4 2 2 2 2 2 3" xfId="50771"/>
    <cellStyle name="40% - Accent4 2 4 2 2 2 2 3" xfId="29107"/>
    <cellStyle name="40% - Accent4 2 4 2 2 2 2 4" xfId="44963"/>
    <cellStyle name="40% - Accent4 2 4 2 2 2 3" xfId="20012"/>
    <cellStyle name="40% - Accent4 2 4 2 2 2 3 2" xfId="31628"/>
    <cellStyle name="40% - Accent4 2 4 2 2 2 3 3" xfId="47484"/>
    <cellStyle name="40% - Accent4 2 4 2 2 2 4" xfId="25820"/>
    <cellStyle name="40% - Accent4 2 4 2 2 2 5" xfId="39039"/>
    <cellStyle name="40% - Accent4 2 4 2 2 3" xfId="11422"/>
    <cellStyle name="40% - Accent4 2 4 2 2 3 2" xfId="22130"/>
    <cellStyle name="40% - Accent4 2 4 2 2 3 2 2" xfId="33746"/>
    <cellStyle name="40% - Accent4 2 4 2 2 3 2 3" xfId="49602"/>
    <cellStyle name="40% - Accent4 2 4 2 2 3 3" xfId="27938"/>
    <cellStyle name="40% - Accent4 2 4 2 2 3 4" xfId="41554"/>
    <cellStyle name="40% - Accent4 2 4 2 2 4" xfId="18843"/>
    <cellStyle name="40% - Accent4 2 4 2 2 4 2" xfId="30459"/>
    <cellStyle name="40% - Accent4 2 4 2 2 4 3" xfId="46315"/>
    <cellStyle name="40% - Accent4 2 4 2 2 5" xfId="4432"/>
    <cellStyle name="40% - Accent4 2 4 2 2 6" xfId="24651"/>
    <cellStyle name="40% - Accent4 2 4 2 2 7" xfId="36570"/>
    <cellStyle name="40% - Accent4 2 4 2 3" xfId="7805"/>
    <cellStyle name="40% - Accent4 2 4 2 3 2" xfId="10810"/>
    <cellStyle name="40% - Accent4 2 4 2 3 2 2" xfId="21546"/>
    <cellStyle name="40% - Accent4 2 4 2 3 2 2 2" xfId="33162"/>
    <cellStyle name="40% - Accent4 2 4 2 3 2 2 3" xfId="49018"/>
    <cellStyle name="40% - Accent4 2 4 2 3 2 3" xfId="27354"/>
    <cellStyle name="40% - Accent4 2 4 2 3 2 4" xfId="40954"/>
    <cellStyle name="40% - Accent4 2 4 2 3 3" xfId="19428"/>
    <cellStyle name="40% - Accent4 2 4 2 3 3 2" xfId="31044"/>
    <cellStyle name="40% - Accent4 2 4 2 3 3 3" xfId="46900"/>
    <cellStyle name="40% - Accent4 2 4 2 3 4" xfId="25236"/>
    <cellStyle name="40% - Accent4 2 4 2 3 5" xfId="38425"/>
    <cellStyle name="40% - Accent4 2 4 2 4" xfId="16907"/>
    <cellStyle name="40% - Accent4 2 4 2 4 2" xfId="22715"/>
    <cellStyle name="40% - Accent4 2 4 2 4 2 2" xfId="34331"/>
    <cellStyle name="40% - Accent4 2 4 2 4 2 3" xfId="50187"/>
    <cellStyle name="40% - Accent4 2 4 2 4 3" xfId="28523"/>
    <cellStyle name="40% - Accent4 2 4 2 4 4" xfId="44379"/>
    <cellStyle name="40% - Accent4 2 4 2 5" xfId="9570"/>
    <cellStyle name="40% - Accent4 2 4 2 5 2" xfId="20596"/>
    <cellStyle name="40% - Accent4 2 4 2 5 2 2" xfId="32212"/>
    <cellStyle name="40% - Accent4 2 4 2 5 2 3" xfId="48068"/>
    <cellStyle name="40% - Accent4 2 4 2 5 3" xfId="26404"/>
    <cellStyle name="40% - Accent4 2 4 2 5 4" xfId="39872"/>
    <cellStyle name="40% - Accent4 2 4 2 6" xfId="18259"/>
    <cellStyle name="40% - Accent4 2 4 2 6 2" xfId="29875"/>
    <cellStyle name="40% - Accent4 2 4 2 6 3" xfId="45731"/>
    <cellStyle name="40% - Accent4 2 4 2 7" xfId="3706"/>
    <cellStyle name="40% - Accent4 2 4 2 8" xfId="24067"/>
    <cellStyle name="40% - Accent4 2 4 2 9" xfId="35924"/>
    <cellStyle name="40% - Accent4 2 4 3" xfId="1389"/>
    <cellStyle name="40% - Accent4 2 4 3 2" xfId="7987"/>
    <cellStyle name="40% - Accent4 2 4 3 2 2" xfId="11000"/>
    <cellStyle name="40% - Accent4 2 4 3 2 2 2" xfId="21728"/>
    <cellStyle name="40% - Accent4 2 4 3 2 2 2 2" xfId="33344"/>
    <cellStyle name="40% - Accent4 2 4 3 2 2 2 3" xfId="49200"/>
    <cellStyle name="40% - Accent4 2 4 3 2 2 3" xfId="27536"/>
    <cellStyle name="40% - Accent4 2 4 3 2 2 4" xfId="41142"/>
    <cellStyle name="40% - Accent4 2 4 3 2 3" xfId="19610"/>
    <cellStyle name="40% - Accent4 2 4 3 2 3 2" xfId="31226"/>
    <cellStyle name="40% - Accent4 2 4 3 2 3 3" xfId="47082"/>
    <cellStyle name="40% - Accent4 2 4 3 2 4" xfId="25418"/>
    <cellStyle name="40% - Accent4 2 4 3 2 5" xfId="38607"/>
    <cellStyle name="40% - Accent4 2 4 3 3" xfId="17089"/>
    <cellStyle name="40% - Accent4 2 4 3 3 2" xfId="22897"/>
    <cellStyle name="40% - Accent4 2 4 3 3 2 2" xfId="34513"/>
    <cellStyle name="40% - Accent4 2 4 3 3 2 3" xfId="50369"/>
    <cellStyle name="40% - Accent4 2 4 3 3 3" xfId="28705"/>
    <cellStyle name="40% - Accent4 2 4 3 3 4" xfId="44561"/>
    <cellStyle name="40% - Accent4 2 4 3 4" xfId="9752"/>
    <cellStyle name="40% - Accent4 2 4 3 4 2" xfId="20778"/>
    <cellStyle name="40% - Accent4 2 4 3 4 2 2" xfId="32394"/>
    <cellStyle name="40% - Accent4 2 4 3 4 2 3" xfId="48250"/>
    <cellStyle name="40% - Accent4 2 4 3 4 3" xfId="26586"/>
    <cellStyle name="40% - Accent4 2 4 3 4 4" xfId="40054"/>
    <cellStyle name="40% - Accent4 2 4 3 5" xfId="18441"/>
    <cellStyle name="40% - Accent4 2 4 3 5 2" xfId="30057"/>
    <cellStyle name="40% - Accent4 2 4 3 5 3" xfId="45913"/>
    <cellStyle name="40% - Accent4 2 4 3 6" xfId="3916"/>
    <cellStyle name="40% - Accent4 2 4 3 7" xfId="24249"/>
    <cellStyle name="40% - Accent4 2 4 3 8" xfId="36114"/>
    <cellStyle name="40% - Accent4 2 4 4" xfId="1684"/>
    <cellStyle name="40% - Accent4 2 4 4 2" xfId="8247"/>
    <cellStyle name="40% - Accent4 2 4 4 2 2" xfId="11269"/>
    <cellStyle name="40% - Accent4 2 4 4 2 2 2" xfId="21984"/>
    <cellStyle name="40% - Accent4 2 4 4 2 2 2 2" xfId="33600"/>
    <cellStyle name="40% - Accent4 2 4 4 2 2 2 3" xfId="49456"/>
    <cellStyle name="40% - Accent4 2 4 4 2 2 3" xfId="27792"/>
    <cellStyle name="40% - Accent4 2 4 4 2 2 4" xfId="41405"/>
    <cellStyle name="40% - Accent4 2 4 4 2 3" xfId="19866"/>
    <cellStyle name="40% - Accent4 2 4 4 2 3 2" xfId="31482"/>
    <cellStyle name="40% - Accent4 2 4 4 2 3 3" xfId="47338"/>
    <cellStyle name="40% - Accent4 2 4 4 2 4" xfId="25674"/>
    <cellStyle name="40% - Accent4 2 4 4 2 5" xfId="38866"/>
    <cellStyle name="40% - Accent4 2 4 4 3" xfId="17345"/>
    <cellStyle name="40% - Accent4 2 4 4 3 2" xfId="23153"/>
    <cellStyle name="40% - Accent4 2 4 4 3 2 2" xfId="34769"/>
    <cellStyle name="40% - Accent4 2 4 4 3 2 3" xfId="50625"/>
    <cellStyle name="40% - Accent4 2 4 4 3 3" xfId="28961"/>
    <cellStyle name="40% - Accent4 2 4 4 3 4" xfId="44817"/>
    <cellStyle name="40% - Accent4 2 4 4 4" xfId="9424"/>
    <cellStyle name="40% - Accent4 2 4 4 4 2" xfId="20450"/>
    <cellStyle name="40% - Accent4 2 4 4 4 2 2" xfId="32066"/>
    <cellStyle name="40% - Accent4 2 4 4 4 2 3" xfId="47922"/>
    <cellStyle name="40% - Accent4 2 4 4 4 3" xfId="26258"/>
    <cellStyle name="40% - Accent4 2 4 4 4 4" xfId="39726"/>
    <cellStyle name="40% - Accent4 2 4 4 5" xfId="18697"/>
    <cellStyle name="40% - Accent4 2 4 4 5 2" xfId="30313"/>
    <cellStyle name="40% - Accent4 2 4 4 5 3" xfId="46169"/>
    <cellStyle name="40% - Accent4 2 4 4 6" xfId="4211"/>
    <cellStyle name="40% - Accent4 2 4 4 7" xfId="24505"/>
    <cellStyle name="40% - Accent4 2 4 4 8" xfId="36393"/>
    <cellStyle name="40% - Accent4 2 4 5" xfId="954"/>
    <cellStyle name="40% - Accent4 2 4 5 2" xfId="7649"/>
    <cellStyle name="40% - Accent4 2 4 5 2 2" xfId="16761"/>
    <cellStyle name="40% - Accent4 2 4 5 2 2 2" xfId="22569"/>
    <cellStyle name="40% - Accent4 2 4 5 2 2 2 2" xfId="34185"/>
    <cellStyle name="40% - Accent4 2 4 5 2 2 2 3" xfId="50041"/>
    <cellStyle name="40% - Accent4 2 4 5 2 2 3" xfId="28377"/>
    <cellStyle name="40% - Accent4 2 4 5 2 2 4" xfId="44233"/>
    <cellStyle name="40% - Accent4 2 4 5 2 3" xfId="19282"/>
    <cellStyle name="40% - Accent4 2 4 5 2 3 2" xfId="30898"/>
    <cellStyle name="40% - Accent4 2 4 5 2 3 3" xfId="46754"/>
    <cellStyle name="40% - Accent4 2 4 5 2 4" xfId="25090"/>
    <cellStyle name="40% - Accent4 2 4 5 2 5" xfId="38275"/>
    <cellStyle name="40% - Accent4 2 4 5 3" xfId="10637"/>
    <cellStyle name="40% - Accent4 2 4 5 3 2" xfId="21400"/>
    <cellStyle name="40% - Accent4 2 4 5 3 2 2" xfId="33016"/>
    <cellStyle name="40% - Accent4 2 4 5 3 2 3" xfId="48872"/>
    <cellStyle name="40% - Accent4 2 4 5 3 3" xfId="27208"/>
    <cellStyle name="40% - Accent4 2 4 5 3 4" xfId="40797"/>
    <cellStyle name="40% - Accent4 2 4 5 4" xfId="18113"/>
    <cellStyle name="40% - Accent4 2 4 5 4 2" xfId="29729"/>
    <cellStyle name="40% - Accent4 2 4 5 4 3" xfId="45585"/>
    <cellStyle name="40% - Accent4 2 4 5 5" xfId="3490"/>
    <cellStyle name="40% - Accent4 2 4 5 6" xfId="23921"/>
    <cellStyle name="40% - Accent4 2 4 5 7" xfId="35743"/>
    <cellStyle name="40% - Accent4 2 4 6" xfId="3177"/>
    <cellStyle name="40% - Accent4 2 4 6 2" xfId="10406"/>
    <cellStyle name="40% - Accent4 2 4 6 2 2" xfId="21180"/>
    <cellStyle name="40% - Accent4 2 4 6 2 2 2" xfId="32796"/>
    <cellStyle name="40% - Accent4 2 4 6 2 2 3" xfId="48652"/>
    <cellStyle name="40% - Accent4 2 4 6 2 3" xfId="26988"/>
    <cellStyle name="40% - Accent4 2 4 6 2 4" xfId="40572"/>
    <cellStyle name="40% - Accent4 2 4 6 3" xfId="17893"/>
    <cellStyle name="40% - Accent4 2 4 6 3 2" xfId="29509"/>
    <cellStyle name="40% - Accent4 2 4 6 3 3" xfId="45365"/>
    <cellStyle name="40% - Accent4 2 4 6 4" xfId="23701"/>
    <cellStyle name="40% - Accent4 2 4 6 5" xfId="35483"/>
    <cellStyle name="40% - Accent4 2 4 7" xfId="7348"/>
    <cellStyle name="40% - Accent4 2 4 7 2" xfId="10018"/>
    <cellStyle name="40% - Accent4 2 4 7 2 2" xfId="20997"/>
    <cellStyle name="40% - Accent4 2 4 7 2 2 2" xfId="32613"/>
    <cellStyle name="40% - Accent4 2 4 7 2 2 3" xfId="48469"/>
    <cellStyle name="40% - Accent4 2 4 7 2 3" xfId="26805"/>
    <cellStyle name="40% - Accent4 2 4 7 2 4" xfId="40298"/>
    <cellStyle name="40% - Accent4 2 4 7 3" xfId="19062"/>
    <cellStyle name="40% - Accent4 2 4 7 3 2" xfId="30678"/>
    <cellStyle name="40% - Accent4 2 4 7 3 3" xfId="46534"/>
    <cellStyle name="40% - Accent4 2 4 7 4" xfId="24870"/>
    <cellStyle name="40% - Accent4 2 4 7 5" xfId="38020"/>
    <cellStyle name="40% - Accent4 2 4 8" xfId="16541"/>
    <cellStyle name="40% - Accent4 2 4 8 2" xfId="22349"/>
    <cellStyle name="40% - Accent4 2 4 8 2 2" xfId="33965"/>
    <cellStyle name="40% - Accent4 2 4 8 2 3" xfId="49821"/>
    <cellStyle name="40% - Accent4 2 4 8 3" xfId="28157"/>
    <cellStyle name="40% - Accent4 2 4 8 4" xfId="44013"/>
    <cellStyle name="40% - Accent4 2 4 9" xfId="9168"/>
    <cellStyle name="40% - Accent4 2 4 9 2" xfId="20194"/>
    <cellStyle name="40% - Accent4 2 4 9 2 2" xfId="31810"/>
    <cellStyle name="40% - Accent4 2 4 9 2 3" xfId="47666"/>
    <cellStyle name="40% - Accent4 2 4 9 3" xfId="26002"/>
    <cellStyle name="40% - Accent4 2 4 9 4" xfId="39470"/>
    <cellStyle name="40% - Accent4 2 5" xfId="682"/>
    <cellStyle name="40% - Accent4 2 5 10" xfId="17746"/>
    <cellStyle name="40% - Accent4 2 5 10 2" xfId="29362"/>
    <cellStyle name="40% - Accent4 2 5 10 3" xfId="45218"/>
    <cellStyle name="40% - Accent4 2 5 11" xfId="2766"/>
    <cellStyle name="40% - Accent4 2 5 12" xfId="23554"/>
    <cellStyle name="40% - Accent4 2 5 13" xfId="35213"/>
    <cellStyle name="40% - Accent4 2 5 2" xfId="1233"/>
    <cellStyle name="40% - Accent4 2 5 2 2" xfId="1941"/>
    <cellStyle name="40% - Accent4 2 5 2 2 2" xfId="8485"/>
    <cellStyle name="40% - Accent4 2 5 2 2 2 2" xfId="17527"/>
    <cellStyle name="40% - Accent4 2 5 2 2 2 2 2" xfId="23335"/>
    <cellStyle name="40% - Accent4 2 5 2 2 2 2 2 2" xfId="34951"/>
    <cellStyle name="40% - Accent4 2 5 2 2 2 2 2 3" xfId="50807"/>
    <cellStyle name="40% - Accent4 2 5 2 2 2 2 3" xfId="29143"/>
    <cellStyle name="40% - Accent4 2 5 2 2 2 2 4" xfId="44999"/>
    <cellStyle name="40% - Accent4 2 5 2 2 2 3" xfId="20048"/>
    <cellStyle name="40% - Accent4 2 5 2 2 2 3 2" xfId="31664"/>
    <cellStyle name="40% - Accent4 2 5 2 2 2 3 3" xfId="47520"/>
    <cellStyle name="40% - Accent4 2 5 2 2 2 4" xfId="25856"/>
    <cellStyle name="40% - Accent4 2 5 2 2 2 5" xfId="39075"/>
    <cellStyle name="40% - Accent4 2 5 2 2 3" xfId="11458"/>
    <cellStyle name="40% - Accent4 2 5 2 2 3 2" xfId="22166"/>
    <cellStyle name="40% - Accent4 2 5 2 2 3 2 2" xfId="33782"/>
    <cellStyle name="40% - Accent4 2 5 2 2 3 2 3" xfId="49638"/>
    <cellStyle name="40% - Accent4 2 5 2 2 3 3" xfId="27974"/>
    <cellStyle name="40% - Accent4 2 5 2 2 3 4" xfId="41590"/>
    <cellStyle name="40% - Accent4 2 5 2 2 4" xfId="18879"/>
    <cellStyle name="40% - Accent4 2 5 2 2 4 2" xfId="30495"/>
    <cellStyle name="40% - Accent4 2 5 2 2 4 3" xfId="46351"/>
    <cellStyle name="40% - Accent4 2 5 2 2 5" xfId="4468"/>
    <cellStyle name="40% - Accent4 2 5 2 2 6" xfId="24687"/>
    <cellStyle name="40% - Accent4 2 5 2 2 7" xfId="36606"/>
    <cellStyle name="40% - Accent4 2 5 2 3" xfId="7841"/>
    <cellStyle name="40% - Accent4 2 5 2 3 2" xfId="10852"/>
    <cellStyle name="40% - Accent4 2 5 2 3 2 2" xfId="21582"/>
    <cellStyle name="40% - Accent4 2 5 2 3 2 2 2" xfId="33198"/>
    <cellStyle name="40% - Accent4 2 5 2 3 2 2 3" xfId="49054"/>
    <cellStyle name="40% - Accent4 2 5 2 3 2 3" xfId="27390"/>
    <cellStyle name="40% - Accent4 2 5 2 3 2 4" xfId="40995"/>
    <cellStyle name="40% - Accent4 2 5 2 3 3" xfId="19464"/>
    <cellStyle name="40% - Accent4 2 5 2 3 3 2" xfId="31080"/>
    <cellStyle name="40% - Accent4 2 5 2 3 3 3" xfId="46936"/>
    <cellStyle name="40% - Accent4 2 5 2 3 4" xfId="25272"/>
    <cellStyle name="40% - Accent4 2 5 2 3 5" xfId="38461"/>
    <cellStyle name="40% - Accent4 2 5 2 4" xfId="16943"/>
    <cellStyle name="40% - Accent4 2 5 2 4 2" xfId="22751"/>
    <cellStyle name="40% - Accent4 2 5 2 4 2 2" xfId="34367"/>
    <cellStyle name="40% - Accent4 2 5 2 4 2 3" xfId="50223"/>
    <cellStyle name="40% - Accent4 2 5 2 4 3" xfId="28559"/>
    <cellStyle name="40% - Accent4 2 5 2 4 4" xfId="44415"/>
    <cellStyle name="40% - Accent4 2 5 2 5" xfId="9606"/>
    <cellStyle name="40% - Accent4 2 5 2 5 2" xfId="20632"/>
    <cellStyle name="40% - Accent4 2 5 2 5 2 2" xfId="32248"/>
    <cellStyle name="40% - Accent4 2 5 2 5 2 3" xfId="48104"/>
    <cellStyle name="40% - Accent4 2 5 2 5 3" xfId="26440"/>
    <cellStyle name="40% - Accent4 2 5 2 5 4" xfId="39908"/>
    <cellStyle name="40% - Accent4 2 5 2 6" xfId="18295"/>
    <cellStyle name="40% - Accent4 2 5 2 6 2" xfId="29911"/>
    <cellStyle name="40% - Accent4 2 5 2 6 3" xfId="45767"/>
    <cellStyle name="40% - Accent4 2 5 2 7" xfId="3760"/>
    <cellStyle name="40% - Accent4 2 5 2 8" xfId="24103"/>
    <cellStyle name="40% - Accent4 2 5 2 9" xfId="35968"/>
    <cellStyle name="40% - Accent4 2 5 3" xfId="1425"/>
    <cellStyle name="40% - Accent4 2 5 3 2" xfId="8023"/>
    <cellStyle name="40% - Accent4 2 5 3 2 2" xfId="11036"/>
    <cellStyle name="40% - Accent4 2 5 3 2 2 2" xfId="21764"/>
    <cellStyle name="40% - Accent4 2 5 3 2 2 2 2" xfId="33380"/>
    <cellStyle name="40% - Accent4 2 5 3 2 2 2 3" xfId="49236"/>
    <cellStyle name="40% - Accent4 2 5 3 2 2 3" xfId="27572"/>
    <cellStyle name="40% - Accent4 2 5 3 2 2 4" xfId="41178"/>
    <cellStyle name="40% - Accent4 2 5 3 2 3" xfId="19646"/>
    <cellStyle name="40% - Accent4 2 5 3 2 3 2" xfId="31262"/>
    <cellStyle name="40% - Accent4 2 5 3 2 3 3" xfId="47118"/>
    <cellStyle name="40% - Accent4 2 5 3 2 4" xfId="25454"/>
    <cellStyle name="40% - Accent4 2 5 3 2 5" xfId="38643"/>
    <cellStyle name="40% - Accent4 2 5 3 3" xfId="17125"/>
    <cellStyle name="40% - Accent4 2 5 3 3 2" xfId="22933"/>
    <cellStyle name="40% - Accent4 2 5 3 3 2 2" xfId="34549"/>
    <cellStyle name="40% - Accent4 2 5 3 3 2 3" xfId="50405"/>
    <cellStyle name="40% - Accent4 2 5 3 3 3" xfId="28741"/>
    <cellStyle name="40% - Accent4 2 5 3 3 4" xfId="44597"/>
    <cellStyle name="40% - Accent4 2 5 3 4" xfId="9788"/>
    <cellStyle name="40% - Accent4 2 5 3 4 2" xfId="20814"/>
    <cellStyle name="40% - Accent4 2 5 3 4 2 2" xfId="32430"/>
    <cellStyle name="40% - Accent4 2 5 3 4 2 3" xfId="48286"/>
    <cellStyle name="40% - Accent4 2 5 3 4 3" xfId="26622"/>
    <cellStyle name="40% - Accent4 2 5 3 4 4" xfId="40090"/>
    <cellStyle name="40% - Accent4 2 5 3 5" xfId="18477"/>
    <cellStyle name="40% - Accent4 2 5 3 5 2" xfId="30093"/>
    <cellStyle name="40% - Accent4 2 5 3 5 3" xfId="45949"/>
    <cellStyle name="40% - Accent4 2 5 3 6" xfId="3952"/>
    <cellStyle name="40% - Accent4 2 5 3 7" xfId="24285"/>
    <cellStyle name="40% - Accent4 2 5 3 8" xfId="36150"/>
    <cellStyle name="40% - Accent4 2 5 4" xfId="1734"/>
    <cellStyle name="40% - Accent4 2 5 4 2" xfId="8283"/>
    <cellStyle name="40% - Accent4 2 5 4 2 2" xfId="11310"/>
    <cellStyle name="40% - Accent4 2 5 4 2 2 2" xfId="22020"/>
    <cellStyle name="40% - Accent4 2 5 4 2 2 2 2" xfId="33636"/>
    <cellStyle name="40% - Accent4 2 5 4 2 2 2 3" xfId="49492"/>
    <cellStyle name="40% - Accent4 2 5 4 2 2 3" xfId="27828"/>
    <cellStyle name="40% - Accent4 2 5 4 2 2 4" xfId="41443"/>
    <cellStyle name="40% - Accent4 2 5 4 2 3" xfId="19902"/>
    <cellStyle name="40% - Accent4 2 5 4 2 3 2" xfId="31518"/>
    <cellStyle name="40% - Accent4 2 5 4 2 3 3" xfId="47374"/>
    <cellStyle name="40% - Accent4 2 5 4 2 4" xfId="25710"/>
    <cellStyle name="40% - Accent4 2 5 4 2 5" xfId="38902"/>
    <cellStyle name="40% - Accent4 2 5 4 3" xfId="17381"/>
    <cellStyle name="40% - Accent4 2 5 4 3 2" xfId="23189"/>
    <cellStyle name="40% - Accent4 2 5 4 3 2 2" xfId="34805"/>
    <cellStyle name="40% - Accent4 2 5 4 3 2 3" xfId="50661"/>
    <cellStyle name="40% - Accent4 2 5 4 3 3" xfId="28997"/>
    <cellStyle name="40% - Accent4 2 5 4 3 4" xfId="44853"/>
    <cellStyle name="40% - Accent4 2 5 4 4" xfId="9460"/>
    <cellStyle name="40% - Accent4 2 5 4 4 2" xfId="20486"/>
    <cellStyle name="40% - Accent4 2 5 4 4 2 2" xfId="32102"/>
    <cellStyle name="40% - Accent4 2 5 4 4 2 3" xfId="47958"/>
    <cellStyle name="40% - Accent4 2 5 4 4 3" xfId="26294"/>
    <cellStyle name="40% - Accent4 2 5 4 4 4" xfId="39762"/>
    <cellStyle name="40% - Accent4 2 5 4 5" xfId="18733"/>
    <cellStyle name="40% - Accent4 2 5 4 5 2" xfId="30349"/>
    <cellStyle name="40% - Accent4 2 5 4 5 3" xfId="46205"/>
    <cellStyle name="40% - Accent4 2 5 4 6" xfId="4261"/>
    <cellStyle name="40% - Accent4 2 5 4 7" xfId="24541"/>
    <cellStyle name="40% - Accent4 2 5 4 8" xfId="36433"/>
    <cellStyle name="40% - Accent4 2 5 5" xfId="994"/>
    <cellStyle name="40% - Accent4 2 5 5 2" xfId="7689"/>
    <cellStyle name="40% - Accent4 2 5 5 2 2" xfId="16797"/>
    <cellStyle name="40% - Accent4 2 5 5 2 2 2" xfId="22605"/>
    <cellStyle name="40% - Accent4 2 5 5 2 2 2 2" xfId="34221"/>
    <cellStyle name="40% - Accent4 2 5 5 2 2 2 3" xfId="50077"/>
    <cellStyle name="40% - Accent4 2 5 5 2 2 3" xfId="28413"/>
    <cellStyle name="40% - Accent4 2 5 5 2 2 4" xfId="44269"/>
    <cellStyle name="40% - Accent4 2 5 5 2 3" xfId="19318"/>
    <cellStyle name="40% - Accent4 2 5 5 2 3 2" xfId="30934"/>
    <cellStyle name="40% - Accent4 2 5 5 2 3 3" xfId="46790"/>
    <cellStyle name="40% - Accent4 2 5 5 2 4" xfId="25126"/>
    <cellStyle name="40% - Accent4 2 5 5 2 5" xfId="38313"/>
    <cellStyle name="40% - Accent4 2 5 5 3" xfId="10673"/>
    <cellStyle name="40% - Accent4 2 5 5 3 2" xfId="21436"/>
    <cellStyle name="40% - Accent4 2 5 5 3 2 2" xfId="33052"/>
    <cellStyle name="40% - Accent4 2 5 5 3 2 3" xfId="48908"/>
    <cellStyle name="40% - Accent4 2 5 5 3 3" xfId="27244"/>
    <cellStyle name="40% - Accent4 2 5 5 3 4" xfId="40833"/>
    <cellStyle name="40% - Accent4 2 5 5 4" xfId="18149"/>
    <cellStyle name="40% - Accent4 2 5 5 4 2" xfId="29765"/>
    <cellStyle name="40% - Accent4 2 5 5 4 3" xfId="45621"/>
    <cellStyle name="40% - Accent4 2 5 5 5" xfId="3530"/>
    <cellStyle name="40% - Accent4 2 5 5 6" xfId="23957"/>
    <cellStyle name="40% - Accent4 2 5 5 7" xfId="35781"/>
    <cellStyle name="40% - Accent4 2 5 6" xfId="3222"/>
    <cellStyle name="40% - Accent4 2 5 6 2" xfId="10450"/>
    <cellStyle name="40% - Accent4 2 5 6 2 2" xfId="21216"/>
    <cellStyle name="40% - Accent4 2 5 6 2 2 2" xfId="32832"/>
    <cellStyle name="40% - Accent4 2 5 6 2 2 3" xfId="48688"/>
    <cellStyle name="40% - Accent4 2 5 6 2 3" xfId="27024"/>
    <cellStyle name="40% - Accent4 2 5 6 2 4" xfId="40613"/>
    <cellStyle name="40% - Accent4 2 5 6 3" xfId="17929"/>
    <cellStyle name="40% - Accent4 2 5 6 3 2" xfId="29545"/>
    <cellStyle name="40% - Accent4 2 5 6 3 3" xfId="45401"/>
    <cellStyle name="40% - Accent4 2 5 6 4" xfId="23737"/>
    <cellStyle name="40% - Accent4 2 5 6 5" xfId="35524"/>
    <cellStyle name="40% - Accent4 2 5 7" xfId="7384"/>
    <cellStyle name="40% - Accent4 2 5 7 2" xfId="10059"/>
    <cellStyle name="40% - Accent4 2 5 7 2 2" xfId="21033"/>
    <cellStyle name="40% - Accent4 2 5 7 2 2 2" xfId="32649"/>
    <cellStyle name="40% - Accent4 2 5 7 2 2 3" xfId="48505"/>
    <cellStyle name="40% - Accent4 2 5 7 2 3" xfId="26841"/>
    <cellStyle name="40% - Accent4 2 5 7 2 4" xfId="40336"/>
    <cellStyle name="40% - Accent4 2 5 7 3" xfId="19098"/>
    <cellStyle name="40% - Accent4 2 5 7 3 2" xfId="30714"/>
    <cellStyle name="40% - Accent4 2 5 7 3 3" xfId="46570"/>
    <cellStyle name="40% - Accent4 2 5 7 4" xfId="24906"/>
    <cellStyle name="40% - Accent4 2 5 7 5" xfId="38056"/>
    <cellStyle name="40% - Accent4 2 5 8" xfId="16577"/>
    <cellStyle name="40% - Accent4 2 5 8 2" xfId="22385"/>
    <cellStyle name="40% - Accent4 2 5 8 2 2" xfId="34001"/>
    <cellStyle name="40% - Accent4 2 5 8 2 3" xfId="49857"/>
    <cellStyle name="40% - Accent4 2 5 8 3" xfId="28193"/>
    <cellStyle name="40% - Accent4 2 5 8 4" xfId="44049"/>
    <cellStyle name="40% - Accent4 2 5 9" xfId="9204"/>
    <cellStyle name="40% - Accent4 2 5 9 2" xfId="20230"/>
    <cellStyle name="40% - Accent4 2 5 9 2 2" xfId="31846"/>
    <cellStyle name="40% - Accent4 2 5 9 2 3" xfId="47702"/>
    <cellStyle name="40% - Accent4 2 5 9 3" xfId="26038"/>
    <cellStyle name="40% - Accent4 2 5 9 4" xfId="39506"/>
    <cellStyle name="40% - Accent4 2 6" xfId="517"/>
    <cellStyle name="40% - Accent4 2 6 10" xfId="17637"/>
    <cellStyle name="40% - Accent4 2 6 10 2" xfId="29253"/>
    <cellStyle name="40% - Accent4 2 6 10 3" xfId="45109"/>
    <cellStyle name="40% - Accent4 2 6 11" xfId="2626"/>
    <cellStyle name="40% - Accent4 2 6 12" xfId="23445"/>
    <cellStyle name="40% - Accent4 2 6 13" xfId="35089"/>
    <cellStyle name="40% - Accent4 2 6 2" xfId="1274"/>
    <cellStyle name="40% - Accent4 2 6 2 2" xfId="1977"/>
    <cellStyle name="40% - Accent4 2 6 2 2 2" xfId="8521"/>
    <cellStyle name="40% - Accent4 2 6 2 2 2 2" xfId="17563"/>
    <cellStyle name="40% - Accent4 2 6 2 2 2 2 2" xfId="23371"/>
    <cellStyle name="40% - Accent4 2 6 2 2 2 2 2 2" xfId="34987"/>
    <cellStyle name="40% - Accent4 2 6 2 2 2 2 2 3" xfId="50843"/>
    <cellStyle name="40% - Accent4 2 6 2 2 2 2 3" xfId="29179"/>
    <cellStyle name="40% - Accent4 2 6 2 2 2 2 4" xfId="45035"/>
    <cellStyle name="40% - Accent4 2 6 2 2 2 3" xfId="20084"/>
    <cellStyle name="40% - Accent4 2 6 2 2 2 3 2" xfId="31700"/>
    <cellStyle name="40% - Accent4 2 6 2 2 2 3 3" xfId="47556"/>
    <cellStyle name="40% - Accent4 2 6 2 2 2 4" xfId="25892"/>
    <cellStyle name="40% - Accent4 2 6 2 2 2 5" xfId="39111"/>
    <cellStyle name="40% - Accent4 2 6 2 2 3" xfId="11494"/>
    <cellStyle name="40% - Accent4 2 6 2 2 3 2" xfId="22202"/>
    <cellStyle name="40% - Accent4 2 6 2 2 3 2 2" xfId="33818"/>
    <cellStyle name="40% - Accent4 2 6 2 2 3 2 3" xfId="49674"/>
    <cellStyle name="40% - Accent4 2 6 2 2 3 3" xfId="28010"/>
    <cellStyle name="40% - Accent4 2 6 2 2 3 4" xfId="41626"/>
    <cellStyle name="40% - Accent4 2 6 2 2 4" xfId="18915"/>
    <cellStyle name="40% - Accent4 2 6 2 2 4 2" xfId="30531"/>
    <cellStyle name="40% - Accent4 2 6 2 2 4 3" xfId="46387"/>
    <cellStyle name="40% - Accent4 2 6 2 2 5" xfId="4504"/>
    <cellStyle name="40% - Accent4 2 6 2 2 6" xfId="24723"/>
    <cellStyle name="40% - Accent4 2 6 2 2 7" xfId="36642"/>
    <cellStyle name="40% - Accent4 2 6 2 3" xfId="7877"/>
    <cellStyle name="40% - Accent4 2 6 2 3 2" xfId="10889"/>
    <cellStyle name="40% - Accent4 2 6 2 3 2 2" xfId="21618"/>
    <cellStyle name="40% - Accent4 2 6 2 3 2 2 2" xfId="33234"/>
    <cellStyle name="40% - Accent4 2 6 2 3 2 2 3" xfId="49090"/>
    <cellStyle name="40% - Accent4 2 6 2 3 2 3" xfId="27426"/>
    <cellStyle name="40% - Accent4 2 6 2 3 2 4" xfId="41031"/>
    <cellStyle name="40% - Accent4 2 6 2 3 3" xfId="19500"/>
    <cellStyle name="40% - Accent4 2 6 2 3 3 2" xfId="31116"/>
    <cellStyle name="40% - Accent4 2 6 2 3 3 3" xfId="46972"/>
    <cellStyle name="40% - Accent4 2 6 2 3 4" xfId="25308"/>
    <cellStyle name="40% - Accent4 2 6 2 3 5" xfId="38497"/>
    <cellStyle name="40% - Accent4 2 6 2 4" xfId="16979"/>
    <cellStyle name="40% - Accent4 2 6 2 4 2" xfId="22787"/>
    <cellStyle name="40% - Accent4 2 6 2 4 2 2" xfId="34403"/>
    <cellStyle name="40% - Accent4 2 6 2 4 2 3" xfId="50259"/>
    <cellStyle name="40% - Accent4 2 6 2 4 3" xfId="28595"/>
    <cellStyle name="40% - Accent4 2 6 2 4 4" xfId="44451"/>
    <cellStyle name="40% - Accent4 2 6 2 5" xfId="9642"/>
    <cellStyle name="40% - Accent4 2 6 2 5 2" xfId="20668"/>
    <cellStyle name="40% - Accent4 2 6 2 5 2 2" xfId="32284"/>
    <cellStyle name="40% - Accent4 2 6 2 5 2 3" xfId="48140"/>
    <cellStyle name="40% - Accent4 2 6 2 5 3" xfId="26476"/>
    <cellStyle name="40% - Accent4 2 6 2 5 4" xfId="39944"/>
    <cellStyle name="40% - Accent4 2 6 2 6" xfId="18331"/>
    <cellStyle name="40% - Accent4 2 6 2 6 2" xfId="29947"/>
    <cellStyle name="40% - Accent4 2 6 2 6 3" xfId="45803"/>
    <cellStyle name="40% - Accent4 2 6 2 7" xfId="3801"/>
    <cellStyle name="40% - Accent4 2 6 2 8" xfId="24139"/>
    <cellStyle name="40% - Accent4 2 6 2 9" xfId="36004"/>
    <cellStyle name="40% - Accent4 2 6 3" xfId="1461"/>
    <cellStyle name="40% - Accent4 2 6 3 2" xfId="8059"/>
    <cellStyle name="40% - Accent4 2 6 3 2 2" xfId="11072"/>
    <cellStyle name="40% - Accent4 2 6 3 2 2 2" xfId="21800"/>
    <cellStyle name="40% - Accent4 2 6 3 2 2 2 2" xfId="33416"/>
    <cellStyle name="40% - Accent4 2 6 3 2 2 2 3" xfId="49272"/>
    <cellStyle name="40% - Accent4 2 6 3 2 2 3" xfId="27608"/>
    <cellStyle name="40% - Accent4 2 6 3 2 2 4" xfId="41214"/>
    <cellStyle name="40% - Accent4 2 6 3 2 3" xfId="19682"/>
    <cellStyle name="40% - Accent4 2 6 3 2 3 2" xfId="31298"/>
    <cellStyle name="40% - Accent4 2 6 3 2 3 3" xfId="47154"/>
    <cellStyle name="40% - Accent4 2 6 3 2 4" xfId="25490"/>
    <cellStyle name="40% - Accent4 2 6 3 2 5" xfId="38679"/>
    <cellStyle name="40% - Accent4 2 6 3 3" xfId="17161"/>
    <cellStyle name="40% - Accent4 2 6 3 3 2" xfId="22969"/>
    <cellStyle name="40% - Accent4 2 6 3 3 2 2" xfId="34585"/>
    <cellStyle name="40% - Accent4 2 6 3 3 2 3" xfId="50441"/>
    <cellStyle name="40% - Accent4 2 6 3 3 3" xfId="28777"/>
    <cellStyle name="40% - Accent4 2 6 3 3 4" xfId="44633"/>
    <cellStyle name="40% - Accent4 2 6 3 4" xfId="9824"/>
    <cellStyle name="40% - Accent4 2 6 3 4 2" xfId="20850"/>
    <cellStyle name="40% - Accent4 2 6 3 4 2 2" xfId="32466"/>
    <cellStyle name="40% - Accent4 2 6 3 4 2 3" xfId="48322"/>
    <cellStyle name="40% - Accent4 2 6 3 4 3" xfId="26658"/>
    <cellStyle name="40% - Accent4 2 6 3 4 4" xfId="40126"/>
    <cellStyle name="40% - Accent4 2 6 3 5" xfId="18513"/>
    <cellStyle name="40% - Accent4 2 6 3 5 2" xfId="30129"/>
    <cellStyle name="40% - Accent4 2 6 3 5 3" xfId="45985"/>
    <cellStyle name="40% - Accent4 2 6 3 6" xfId="3988"/>
    <cellStyle name="40% - Accent4 2 6 3 7" xfId="24321"/>
    <cellStyle name="40% - Accent4 2 6 3 8" xfId="36186"/>
    <cellStyle name="40% - Accent4 2 6 4" xfId="1605"/>
    <cellStyle name="40% - Accent4 2 6 4 2" xfId="8170"/>
    <cellStyle name="40% - Accent4 2 6 4 2 2" xfId="11196"/>
    <cellStyle name="40% - Accent4 2 6 4 2 2 2" xfId="21911"/>
    <cellStyle name="40% - Accent4 2 6 4 2 2 2 2" xfId="33527"/>
    <cellStyle name="40% - Accent4 2 6 4 2 2 2 3" xfId="49383"/>
    <cellStyle name="40% - Accent4 2 6 4 2 2 3" xfId="27719"/>
    <cellStyle name="40% - Accent4 2 6 4 2 2 4" xfId="41332"/>
    <cellStyle name="40% - Accent4 2 6 4 2 3" xfId="19793"/>
    <cellStyle name="40% - Accent4 2 6 4 2 3 2" xfId="31409"/>
    <cellStyle name="40% - Accent4 2 6 4 2 3 3" xfId="47265"/>
    <cellStyle name="40% - Accent4 2 6 4 2 4" xfId="25601"/>
    <cellStyle name="40% - Accent4 2 6 4 2 5" xfId="38790"/>
    <cellStyle name="40% - Accent4 2 6 4 3" xfId="17272"/>
    <cellStyle name="40% - Accent4 2 6 4 3 2" xfId="23080"/>
    <cellStyle name="40% - Accent4 2 6 4 3 2 2" xfId="34696"/>
    <cellStyle name="40% - Accent4 2 6 4 3 2 3" xfId="50552"/>
    <cellStyle name="40% - Accent4 2 6 4 3 3" xfId="28888"/>
    <cellStyle name="40% - Accent4 2 6 4 3 4" xfId="44744"/>
    <cellStyle name="40% - Accent4 2 6 4 4" xfId="9351"/>
    <cellStyle name="40% - Accent4 2 6 4 4 2" xfId="20377"/>
    <cellStyle name="40% - Accent4 2 6 4 4 2 2" xfId="31993"/>
    <cellStyle name="40% - Accent4 2 6 4 4 2 3" xfId="47849"/>
    <cellStyle name="40% - Accent4 2 6 4 4 3" xfId="26185"/>
    <cellStyle name="40% - Accent4 2 6 4 4 4" xfId="39653"/>
    <cellStyle name="40% - Accent4 2 6 4 5" xfId="18624"/>
    <cellStyle name="40% - Accent4 2 6 4 5 2" xfId="30240"/>
    <cellStyle name="40% - Accent4 2 6 4 5 3" xfId="46096"/>
    <cellStyle name="40% - Accent4 2 6 4 6" xfId="4132"/>
    <cellStyle name="40% - Accent4 2 6 4 7" xfId="24432"/>
    <cellStyle name="40% - Accent4 2 6 4 8" xfId="36315"/>
    <cellStyle name="40% - Accent4 2 6 5" xfId="879"/>
    <cellStyle name="40% - Accent4 2 6 5 2" xfId="7574"/>
    <cellStyle name="40% - Accent4 2 6 5 2 2" xfId="16688"/>
    <cellStyle name="40% - Accent4 2 6 5 2 2 2" xfId="22496"/>
    <cellStyle name="40% - Accent4 2 6 5 2 2 2 2" xfId="34112"/>
    <cellStyle name="40% - Accent4 2 6 5 2 2 2 3" xfId="49968"/>
    <cellStyle name="40% - Accent4 2 6 5 2 2 3" xfId="28304"/>
    <cellStyle name="40% - Accent4 2 6 5 2 2 4" xfId="44160"/>
    <cellStyle name="40% - Accent4 2 6 5 2 3" xfId="19209"/>
    <cellStyle name="40% - Accent4 2 6 5 2 3 2" xfId="30825"/>
    <cellStyle name="40% - Accent4 2 6 5 2 3 3" xfId="46681"/>
    <cellStyle name="40% - Accent4 2 6 5 2 4" xfId="25017"/>
    <cellStyle name="40% - Accent4 2 6 5 2 5" xfId="38200"/>
    <cellStyle name="40% - Accent4 2 6 5 3" xfId="10564"/>
    <cellStyle name="40% - Accent4 2 6 5 3 2" xfId="21327"/>
    <cellStyle name="40% - Accent4 2 6 5 3 2 2" xfId="32943"/>
    <cellStyle name="40% - Accent4 2 6 5 3 2 3" xfId="48799"/>
    <cellStyle name="40% - Accent4 2 6 5 3 3" xfId="27135"/>
    <cellStyle name="40% - Accent4 2 6 5 3 4" xfId="40724"/>
    <cellStyle name="40% - Accent4 2 6 5 4" xfId="18040"/>
    <cellStyle name="40% - Accent4 2 6 5 4 2" xfId="29656"/>
    <cellStyle name="40% - Accent4 2 6 5 4 3" xfId="45512"/>
    <cellStyle name="40% - Accent4 2 6 5 5" xfId="3415"/>
    <cellStyle name="40% - Accent4 2 6 5 6" xfId="23848"/>
    <cellStyle name="40% - Accent4 2 6 5 7" xfId="35668"/>
    <cellStyle name="40% - Accent4 2 6 6" xfId="3079"/>
    <cellStyle name="40% - Accent4 2 6 6 2" xfId="10309"/>
    <cellStyle name="40% - Accent4 2 6 6 2 2" xfId="21107"/>
    <cellStyle name="40% - Accent4 2 6 6 2 2 2" xfId="32723"/>
    <cellStyle name="40% - Accent4 2 6 6 2 2 3" xfId="48579"/>
    <cellStyle name="40% - Accent4 2 6 6 2 3" xfId="26915"/>
    <cellStyle name="40% - Accent4 2 6 6 2 4" xfId="40487"/>
    <cellStyle name="40% - Accent4 2 6 6 3" xfId="17820"/>
    <cellStyle name="40% - Accent4 2 6 6 3 2" xfId="29436"/>
    <cellStyle name="40% - Accent4 2 6 6 3 3" xfId="45292"/>
    <cellStyle name="40% - Accent4 2 6 6 4" xfId="23628"/>
    <cellStyle name="40% - Accent4 2 6 6 5" xfId="35398"/>
    <cellStyle name="40% - Accent4 2 6 7" xfId="7275"/>
    <cellStyle name="40% - Accent4 2 6 7 2" xfId="9941"/>
    <cellStyle name="40% - Accent4 2 6 7 2 2" xfId="20924"/>
    <cellStyle name="40% - Accent4 2 6 7 2 2 2" xfId="32540"/>
    <cellStyle name="40% - Accent4 2 6 7 2 2 3" xfId="48396"/>
    <cellStyle name="40% - Accent4 2 6 7 2 3" xfId="26732"/>
    <cellStyle name="40% - Accent4 2 6 7 2 4" xfId="40225"/>
    <cellStyle name="40% - Accent4 2 6 7 3" xfId="18989"/>
    <cellStyle name="40% - Accent4 2 6 7 3 2" xfId="30605"/>
    <cellStyle name="40% - Accent4 2 6 7 3 3" xfId="46461"/>
    <cellStyle name="40% - Accent4 2 6 7 4" xfId="24797"/>
    <cellStyle name="40% - Accent4 2 6 7 5" xfId="37947"/>
    <cellStyle name="40% - Accent4 2 6 8" xfId="16468"/>
    <cellStyle name="40% - Accent4 2 6 8 2" xfId="22276"/>
    <cellStyle name="40% - Accent4 2 6 8 2 2" xfId="33892"/>
    <cellStyle name="40% - Accent4 2 6 8 2 3" xfId="49748"/>
    <cellStyle name="40% - Accent4 2 6 8 3" xfId="28084"/>
    <cellStyle name="40% - Accent4 2 6 8 4" xfId="43940"/>
    <cellStyle name="40% - Accent4 2 6 9" xfId="9240"/>
    <cellStyle name="40% - Accent4 2 6 9 2" xfId="20266"/>
    <cellStyle name="40% - Accent4 2 6 9 2 2" xfId="31882"/>
    <cellStyle name="40% - Accent4 2 6 9 2 3" xfId="47738"/>
    <cellStyle name="40% - Accent4 2 6 9 3" xfId="26074"/>
    <cellStyle name="40% - Accent4 2 6 9 4" xfId="39542"/>
    <cellStyle name="40% - Accent4 2 7" xfId="1068"/>
    <cellStyle name="40% - Accent4 2 7 2" xfId="1832"/>
    <cellStyle name="40% - Accent4 2 7 2 2" xfId="8376"/>
    <cellStyle name="40% - Accent4 2 7 2 2 2" xfId="17418"/>
    <cellStyle name="40% - Accent4 2 7 2 2 2 2" xfId="23226"/>
    <cellStyle name="40% - Accent4 2 7 2 2 2 2 2" xfId="34842"/>
    <cellStyle name="40% - Accent4 2 7 2 2 2 2 3" xfId="50698"/>
    <cellStyle name="40% - Accent4 2 7 2 2 2 3" xfId="29034"/>
    <cellStyle name="40% - Accent4 2 7 2 2 2 4" xfId="44890"/>
    <cellStyle name="40% - Accent4 2 7 2 2 3" xfId="19939"/>
    <cellStyle name="40% - Accent4 2 7 2 2 3 2" xfId="31555"/>
    <cellStyle name="40% - Accent4 2 7 2 2 3 3" xfId="47411"/>
    <cellStyle name="40% - Accent4 2 7 2 2 4" xfId="25747"/>
    <cellStyle name="40% - Accent4 2 7 2 2 5" xfId="38966"/>
    <cellStyle name="40% - Accent4 2 7 2 3" xfId="11349"/>
    <cellStyle name="40% - Accent4 2 7 2 3 2" xfId="22057"/>
    <cellStyle name="40% - Accent4 2 7 2 3 2 2" xfId="33673"/>
    <cellStyle name="40% - Accent4 2 7 2 3 2 3" xfId="49529"/>
    <cellStyle name="40% - Accent4 2 7 2 3 3" xfId="27865"/>
    <cellStyle name="40% - Accent4 2 7 2 3 4" xfId="41481"/>
    <cellStyle name="40% - Accent4 2 7 2 4" xfId="18770"/>
    <cellStyle name="40% - Accent4 2 7 2 4 2" xfId="30386"/>
    <cellStyle name="40% - Accent4 2 7 2 4 3" xfId="46242"/>
    <cellStyle name="40% - Accent4 2 7 2 5" xfId="4359"/>
    <cellStyle name="40% - Accent4 2 7 2 6" xfId="24578"/>
    <cellStyle name="40% - Accent4 2 7 2 7" xfId="36497"/>
    <cellStyle name="40% - Accent4 2 7 3" xfId="7732"/>
    <cellStyle name="40% - Accent4 2 7 3 2" xfId="10729"/>
    <cellStyle name="40% - Accent4 2 7 3 2 2" xfId="21473"/>
    <cellStyle name="40% - Accent4 2 7 3 2 2 2" xfId="33089"/>
    <cellStyle name="40% - Accent4 2 7 3 2 2 3" xfId="48945"/>
    <cellStyle name="40% - Accent4 2 7 3 2 3" xfId="27281"/>
    <cellStyle name="40% - Accent4 2 7 3 2 4" xfId="40879"/>
    <cellStyle name="40% - Accent4 2 7 3 3" xfId="19355"/>
    <cellStyle name="40% - Accent4 2 7 3 3 2" xfId="30971"/>
    <cellStyle name="40% - Accent4 2 7 3 3 3" xfId="46827"/>
    <cellStyle name="40% - Accent4 2 7 3 4" xfId="25163"/>
    <cellStyle name="40% - Accent4 2 7 3 5" xfId="38352"/>
    <cellStyle name="40% - Accent4 2 7 4" xfId="16834"/>
    <cellStyle name="40% - Accent4 2 7 4 2" xfId="22642"/>
    <cellStyle name="40% - Accent4 2 7 4 2 2" xfId="34258"/>
    <cellStyle name="40% - Accent4 2 7 4 2 3" xfId="50114"/>
    <cellStyle name="40% - Accent4 2 7 4 3" xfId="28450"/>
    <cellStyle name="40% - Accent4 2 7 4 4" xfId="44306"/>
    <cellStyle name="40% - Accent4 2 7 5" xfId="9497"/>
    <cellStyle name="40% - Accent4 2 7 5 2" xfId="20523"/>
    <cellStyle name="40% - Accent4 2 7 5 2 2" xfId="32139"/>
    <cellStyle name="40% - Accent4 2 7 5 2 3" xfId="47995"/>
    <cellStyle name="40% - Accent4 2 7 5 3" xfId="26331"/>
    <cellStyle name="40% - Accent4 2 7 5 4" xfId="39799"/>
    <cellStyle name="40% - Accent4 2 7 6" xfId="18186"/>
    <cellStyle name="40% - Accent4 2 7 6 2" xfId="29802"/>
    <cellStyle name="40% - Accent4 2 7 6 3" xfId="45658"/>
    <cellStyle name="40% - Accent4 2 7 7" xfId="3595"/>
    <cellStyle name="40% - Accent4 2 7 8" xfId="23994"/>
    <cellStyle name="40% - Accent4 2 7 9" xfId="35832"/>
    <cellStyle name="40% - Accent4 2 8" xfId="1316"/>
    <cellStyle name="40% - Accent4 2 8 2" xfId="7914"/>
    <cellStyle name="40% - Accent4 2 8 2 2" xfId="10927"/>
    <cellStyle name="40% - Accent4 2 8 2 2 2" xfId="21655"/>
    <cellStyle name="40% - Accent4 2 8 2 2 2 2" xfId="33271"/>
    <cellStyle name="40% - Accent4 2 8 2 2 2 3" xfId="49127"/>
    <cellStyle name="40% - Accent4 2 8 2 2 3" xfId="27463"/>
    <cellStyle name="40% - Accent4 2 8 2 2 4" xfId="41069"/>
    <cellStyle name="40% - Accent4 2 8 2 3" xfId="19537"/>
    <cellStyle name="40% - Accent4 2 8 2 3 2" xfId="31153"/>
    <cellStyle name="40% - Accent4 2 8 2 3 3" xfId="47009"/>
    <cellStyle name="40% - Accent4 2 8 2 4" xfId="25345"/>
    <cellStyle name="40% - Accent4 2 8 2 5" xfId="38534"/>
    <cellStyle name="40% - Accent4 2 8 3" xfId="17016"/>
    <cellStyle name="40% - Accent4 2 8 3 2" xfId="22824"/>
    <cellStyle name="40% - Accent4 2 8 3 2 2" xfId="34440"/>
    <cellStyle name="40% - Accent4 2 8 3 2 3" xfId="50296"/>
    <cellStyle name="40% - Accent4 2 8 3 3" xfId="28632"/>
    <cellStyle name="40% - Accent4 2 8 3 4" xfId="44488"/>
    <cellStyle name="40% - Accent4 2 8 4" xfId="9679"/>
    <cellStyle name="40% - Accent4 2 8 4 2" xfId="20705"/>
    <cellStyle name="40% - Accent4 2 8 4 2 2" xfId="32321"/>
    <cellStyle name="40% - Accent4 2 8 4 2 3" xfId="48177"/>
    <cellStyle name="40% - Accent4 2 8 4 3" xfId="26513"/>
    <cellStyle name="40% - Accent4 2 8 4 4" xfId="39981"/>
    <cellStyle name="40% - Accent4 2 8 5" xfId="18368"/>
    <cellStyle name="40% - Accent4 2 8 5 2" xfId="29984"/>
    <cellStyle name="40% - Accent4 2 8 5 3" xfId="45840"/>
    <cellStyle name="40% - Accent4 2 8 6" xfId="3843"/>
    <cellStyle name="40% - Accent4 2 8 7" xfId="24176"/>
    <cellStyle name="40% - Accent4 2 8 8" xfId="36041"/>
    <cellStyle name="40% - Accent4 2 9" xfId="1502"/>
    <cellStyle name="40% - Accent4 2 9 2" xfId="8096"/>
    <cellStyle name="40% - Accent4 2 9 2 2" xfId="11111"/>
    <cellStyle name="40% - Accent4 2 9 2 2 2" xfId="21837"/>
    <cellStyle name="40% - Accent4 2 9 2 2 2 2" xfId="33453"/>
    <cellStyle name="40% - Accent4 2 9 2 2 2 3" xfId="49309"/>
    <cellStyle name="40% - Accent4 2 9 2 2 3" xfId="27645"/>
    <cellStyle name="40% - Accent4 2 9 2 2 4" xfId="41252"/>
    <cellStyle name="40% - Accent4 2 9 2 3" xfId="19719"/>
    <cellStyle name="40% - Accent4 2 9 2 3 2" xfId="31335"/>
    <cellStyle name="40% - Accent4 2 9 2 3 3" xfId="47191"/>
    <cellStyle name="40% - Accent4 2 9 2 4" xfId="25527"/>
    <cellStyle name="40% - Accent4 2 9 2 5" xfId="38716"/>
    <cellStyle name="40% - Accent4 2 9 3" xfId="17198"/>
    <cellStyle name="40% - Accent4 2 9 3 2" xfId="23006"/>
    <cellStyle name="40% - Accent4 2 9 3 2 2" xfId="34622"/>
    <cellStyle name="40% - Accent4 2 9 3 2 3" xfId="50478"/>
    <cellStyle name="40% - Accent4 2 9 3 3" xfId="28814"/>
    <cellStyle name="40% - Accent4 2 9 3 4" xfId="44670"/>
    <cellStyle name="40% - Accent4 2 9 4" xfId="9277"/>
    <cellStyle name="40% - Accent4 2 9 4 2" xfId="20303"/>
    <cellStyle name="40% - Accent4 2 9 4 2 2" xfId="31919"/>
    <cellStyle name="40% - Accent4 2 9 4 2 3" xfId="47775"/>
    <cellStyle name="40% - Accent4 2 9 4 3" xfId="26111"/>
    <cellStyle name="40% - Accent4 2 9 4 4" xfId="39579"/>
    <cellStyle name="40% - Accent4 2 9 5" xfId="18550"/>
    <cellStyle name="40% - Accent4 2 9 5 2" xfId="30166"/>
    <cellStyle name="40% - Accent4 2 9 5 3" xfId="46022"/>
    <cellStyle name="40% - Accent4 2 9 6" xfId="4029"/>
    <cellStyle name="40% - Accent4 2 9 7" xfId="24358"/>
    <cellStyle name="40% - Accent4 2 9 8" xfId="36226"/>
    <cellStyle name="40% - Accent4 3" xfId="214"/>
    <cellStyle name="40% - Accent5 2" xfId="215"/>
    <cellStyle name="40% - Accent5 2 10" xfId="738"/>
    <cellStyle name="40% - Accent5 2 10 2" xfId="7433"/>
    <cellStyle name="40% - Accent5 2 10 2 2" xfId="16615"/>
    <cellStyle name="40% - Accent5 2 10 2 2 2" xfId="22423"/>
    <cellStyle name="40% - Accent5 2 10 2 2 2 2" xfId="34039"/>
    <cellStyle name="40% - Accent5 2 10 2 2 2 3" xfId="49895"/>
    <cellStyle name="40% - Accent5 2 10 2 2 3" xfId="28231"/>
    <cellStyle name="40% - Accent5 2 10 2 2 4" xfId="44087"/>
    <cellStyle name="40% - Accent5 2 10 2 3" xfId="19136"/>
    <cellStyle name="40% - Accent5 2 10 2 3 2" xfId="30752"/>
    <cellStyle name="40% - Accent5 2 10 2 3 3" xfId="46608"/>
    <cellStyle name="40% - Accent5 2 10 2 4" xfId="24944"/>
    <cellStyle name="40% - Accent5 2 10 2 5" xfId="38101"/>
    <cellStyle name="40% - Accent5 2 10 3" xfId="10491"/>
    <cellStyle name="40% - Accent5 2 10 3 2" xfId="21254"/>
    <cellStyle name="40% - Accent5 2 10 3 2 2" xfId="32870"/>
    <cellStyle name="40% - Accent5 2 10 3 2 3" xfId="48726"/>
    <cellStyle name="40% - Accent5 2 10 3 3" xfId="27062"/>
    <cellStyle name="40% - Accent5 2 10 3 4" xfId="40651"/>
    <cellStyle name="40% - Accent5 2 10 4" xfId="17967"/>
    <cellStyle name="40% - Accent5 2 10 4 2" xfId="29583"/>
    <cellStyle name="40% - Accent5 2 10 4 3" xfId="45439"/>
    <cellStyle name="40% - Accent5 2 10 5" xfId="3274"/>
    <cellStyle name="40% - Accent5 2 10 6" xfId="23775"/>
    <cellStyle name="40% - Accent5 2 10 7" xfId="35569"/>
    <cellStyle name="40% - Accent5 2 11" xfId="2889"/>
    <cellStyle name="40% - Accent5 2 11 2" xfId="10132"/>
    <cellStyle name="40% - Accent5 2 11 2 2" xfId="21071"/>
    <cellStyle name="40% - Accent5 2 11 2 2 2" xfId="32687"/>
    <cellStyle name="40% - Accent5 2 11 2 2 3" xfId="48543"/>
    <cellStyle name="40% - Accent5 2 11 2 3" xfId="26879"/>
    <cellStyle name="40% - Accent5 2 11 2 4" xfId="40388"/>
    <cellStyle name="40% - Accent5 2 11 3" xfId="17784"/>
    <cellStyle name="40% - Accent5 2 11 3 2" xfId="29400"/>
    <cellStyle name="40% - Accent5 2 11 3 3" xfId="45256"/>
    <cellStyle name="40% - Accent5 2 11 4" xfId="23592"/>
    <cellStyle name="40% - Accent5 2 11 5" xfId="35290"/>
    <cellStyle name="40% - Accent5 2 12" xfId="7239"/>
    <cellStyle name="40% - Accent5 2 12 2" xfId="9874"/>
    <cellStyle name="40% - Accent5 2 12 2 2" xfId="20888"/>
    <cellStyle name="40% - Accent5 2 12 2 2 2" xfId="32504"/>
    <cellStyle name="40% - Accent5 2 12 2 2 3" xfId="48360"/>
    <cellStyle name="40% - Accent5 2 12 2 3" xfId="26696"/>
    <cellStyle name="40% - Accent5 2 12 2 4" xfId="40173"/>
    <cellStyle name="40% - Accent5 2 12 3" xfId="18953"/>
    <cellStyle name="40% - Accent5 2 12 3 2" xfId="30569"/>
    <cellStyle name="40% - Accent5 2 12 3 3" xfId="46425"/>
    <cellStyle name="40% - Accent5 2 12 4" xfId="24761"/>
    <cellStyle name="40% - Accent5 2 12 5" xfId="37911"/>
    <cellStyle name="40% - Accent5 2 13" xfId="16432"/>
    <cellStyle name="40% - Accent5 2 13 2" xfId="22240"/>
    <cellStyle name="40% - Accent5 2 13 2 2" xfId="33856"/>
    <cellStyle name="40% - Accent5 2 13 2 3" xfId="49712"/>
    <cellStyle name="40% - Accent5 2 13 3" xfId="28048"/>
    <cellStyle name="40% - Accent5 2 13 4" xfId="43904"/>
    <cellStyle name="40% - Accent5 2 14" xfId="9096"/>
    <cellStyle name="40% - Accent5 2 14 2" xfId="20122"/>
    <cellStyle name="40% - Accent5 2 14 2 2" xfId="31738"/>
    <cellStyle name="40% - Accent5 2 14 2 3" xfId="47594"/>
    <cellStyle name="40% - Accent5 2 14 3" xfId="25930"/>
    <cellStyle name="40% - Accent5 2 14 4" xfId="39398"/>
    <cellStyle name="40% - Accent5 2 15" xfId="17601"/>
    <cellStyle name="40% - Accent5 2 15 2" xfId="29217"/>
    <cellStyle name="40% - Accent5 2 15 3" xfId="45073"/>
    <cellStyle name="40% - Accent5 2 16" xfId="2556"/>
    <cellStyle name="40% - Accent5 2 17" xfId="23409"/>
    <cellStyle name="40% - Accent5 2 18" xfId="35033"/>
    <cellStyle name="40% - Accent5 2 2" xfId="466"/>
    <cellStyle name="40% - Accent5 2 2 10" xfId="3046"/>
    <cellStyle name="40% - Accent5 2 2 10 2" xfId="10276"/>
    <cellStyle name="40% - Accent5 2 2 10 2 2" xfId="21089"/>
    <cellStyle name="40% - Accent5 2 2 10 2 2 2" xfId="32705"/>
    <cellStyle name="40% - Accent5 2 2 10 2 2 3" xfId="48561"/>
    <cellStyle name="40% - Accent5 2 2 10 2 3" xfId="26897"/>
    <cellStyle name="40% - Accent5 2 2 10 2 4" xfId="40461"/>
    <cellStyle name="40% - Accent5 2 2 10 3" xfId="17802"/>
    <cellStyle name="40% - Accent5 2 2 10 3 2" xfId="29418"/>
    <cellStyle name="40% - Accent5 2 2 10 3 3" xfId="45274"/>
    <cellStyle name="40% - Accent5 2 2 10 4" xfId="23610"/>
    <cellStyle name="40% - Accent5 2 2 10 5" xfId="35372"/>
    <cellStyle name="40% - Accent5 2 2 11" xfId="7257"/>
    <cellStyle name="40% - Accent5 2 2 11 2" xfId="9916"/>
    <cellStyle name="40% - Accent5 2 2 11 2 2" xfId="20906"/>
    <cellStyle name="40% - Accent5 2 2 11 2 2 2" xfId="32522"/>
    <cellStyle name="40% - Accent5 2 2 11 2 2 3" xfId="48378"/>
    <cellStyle name="40% - Accent5 2 2 11 2 3" xfId="26714"/>
    <cellStyle name="40% - Accent5 2 2 11 2 4" xfId="40204"/>
    <cellStyle name="40% - Accent5 2 2 11 3" xfId="18971"/>
    <cellStyle name="40% - Accent5 2 2 11 3 2" xfId="30587"/>
    <cellStyle name="40% - Accent5 2 2 11 3 3" xfId="46443"/>
    <cellStyle name="40% - Accent5 2 2 11 4" xfId="24779"/>
    <cellStyle name="40% - Accent5 2 2 11 5" xfId="37929"/>
    <cellStyle name="40% - Accent5 2 2 12" xfId="16450"/>
    <cellStyle name="40% - Accent5 2 2 12 2" xfId="22258"/>
    <cellStyle name="40% - Accent5 2 2 12 2 2" xfId="33874"/>
    <cellStyle name="40% - Accent5 2 2 12 2 3" xfId="49730"/>
    <cellStyle name="40% - Accent5 2 2 12 3" xfId="28066"/>
    <cellStyle name="40% - Accent5 2 2 12 4" xfId="43922"/>
    <cellStyle name="40% - Accent5 2 2 13" xfId="9114"/>
    <cellStyle name="40% - Accent5 2 2 13 2" xfId="20140"/>
    <cellStyle name="40% - Accent5 2 2 13 2 2" xfId="31756"/>
    <cellStyle name="40% - Accent5 2 2 13 2 3" xfId="47612"/>
    <cellStyle name="40% - Accent5 2 2 13 3" xfId="25948"/>
    <cellStyle name="40% - Accent5 2 2 13 4" xfId="39416"/>
    <cellStyle name="40% - Accent5 2 2 14" xfId="17619"/>
    <cellStyle name="40% - Accent5 2 2 14 2" xfId="29235"/>
    <cellStyle name="40% - Accent5 2 2 14 3" xfId="45091"/>
    <cellStyle name="40% - Accent5 2 2 15" xfId="2579"/>
    <cellStyle name="40% - Accent5 2 2 16" xfId="23427"/>
    <cellStyle name="40% - Accent5 2 2 17" xfId="35056"/>
    <cellStyle name="40% - Accent5 2 2 2" xfId="607"/>
    <cellStyle name="40% - Accent5 2 2 2 10" xfId="9151"/>
    <cellStyle name="40% - Accent5 2 2 2 10 2" xfId="20177"/>
    <cellStyle name="40% - Accent5 2 2 2 10 2 2" xfId="31793"/>
    <cellStyle name="40% - Accent5 2 2 2 10 2 3" xfId="47649"/>
    <cellStyle name="40% - Accent5 2 2 2 10 3" xfId="25985"/>
    <cellStyle name="40% - Accent5 2 2 2 10 4" xfId="39453"/>
    <cellStyle name="40% - Accent5 2 2 2 11" xfId="17693"/>
    <cellStyle name="40% - Accent5 2 2 2 11 2" xfId="29309"/>
    <cellStyle name="40% - Accent5 2 2 2 11 3" xfId="45165"/>
    <cellStyle name="40% - Accent5 2 2 2 12" xfId="2691"/>
    <cellStyle name="40% - Accent5 2 2 2 13" xfId="23501"/>
    <cellStyle name="40% - Accent5 2 2 2 14" xfId="35148"/>
    <cellStyle name="40% - Accent5 2 2 2 2" xfId="936"/>
    <cellStyle name="40% - Accent5 2 2 2 2 2" xfId="1665"/>
    <cellStyle name="40% - Accent5 2 2 2 2 2 2" xfId="8230"/>
    <cellStyle name="40% - Accent5 2 2 2 2 2 2 2" xfId="17328"/>
    <cellStyle name="40% - Accent5 2 2 2 2 2 2 2 2" xfId="23136"/>
    <cellStyle name="40% - Accent5 2 2 2 2 2 2 2 2 2" xfId="34752"/>
    <cellStyle name="40% - Accent5 2 2 2 2 2 2 2 2 3" xfId="50608"/>
    <cellStyle name="40% - Accent5 2 2 2 2 2 2 2 3" xfId="28944"/>
    <cellStyle name="40% - Accent5 2 2 2 2 2 2 2 4" xfId="44800"/>
    <cellStyle name="40% - Accent5 2 2 2 2 2 2 3" xfId="19849"/>
    <cellStyle name="40% - Accent5 2 2 2 2 2 2 3 2" xfId="31465"/>
    <cellStyle name="40% - Accent5 2 2 2 2 2 2 3 3" xfId="47321"/>
    <cellStyle name="40% - Accent5 2 2 2 2 2 2 4" xfId="25657"/>
    <cellStyle name="40% - Accent5 2 2 2 2 2 2 5" xfId="38849"/>
    <cellStyle name="40% - Accent5 2 2 2 2 2 3" xfId="11252"/>
    <cellStyle name="40% - Accent5 2 2 2 2 2 3 2" xfId="21967"/>
    <cellStyle name="40% - Accent5 2 2 2 2 2 3 2 2" xfId="33583"/>
    <cellStyle name="40% - Accent5 2 2 2 2 2 3 2 3" xfId="49439"/>
    <cellStyle name="40% - Accent5 2 2 2 2 2 3 3" xfId="27775"/>
    <cellStyle name="40% - Accent5 2 2 2 2 2 3 4" xfId="41388"/>
    <cellStyle name="40% - Accent5 2 2 2 2 2 4" xfId="18680"/>
    <cellStyle name="40% - Accent5 2 2 2 2 2 4 2" xfId="30296"/>
    <cellStyle name="40% - Accent5 2 2 2 2 2 4 3" xfId="46152"/>
    <cellStyle name="40% - Accent5 2 2 2 2 2 5" xfId="4192"/>
    <cellStyle name="40% - Accent5 2 2 2 2 2 6" xfId="24488"/>
    <cellStyle name="40% - Accent5 2 2 2 2 2 7" xfId="36374"/>
    <cellStyle name="40% - Accent5 2 2 2 2 3" xfId="7631"/>
    <cellStyle name="40% - Accent5 2 2 2 2 3 2" xfId="10620"/>
    <cellStyle name="40% - Accent5 2 2 2 2 3 2 2" xfId="21383"/>
    <cellStyle name="40% - Accent5 2 2 2 2 3 2 2 2" xfId="32999"/>
    <cellStyle name="40% - Accent5 2 2 2 2 3 2 2 3" xfId="48855"/>
    <cellStyle name="40% - Accent5 2 2 2 2 3 2 3" xfId="27191"/>
    <cellStyle name="40% - Accent5 2 2 2 2 3 2 4" xfId="40780"/>
    <cellStyle name="40% - Accent5 2 2 2 2 3 3" xfId="19265"/>
    <cellStyle name="40% - Accent5 2 2 2 2 3 3 2" xfId="30881"/>
    <cellStyle name="40% - Accent5 2 2 2 2 3 3 3" xfId="46737"/>
    <cellStyle name="40% - Accent5 2 2 2 2 3 4" xfId="25073"/>
    <cellStyle name="40% - Accent5 2 2 2 2 3 5" xfId="38257"/>
    <cellStyle name="40% - Accent5 2 2 2 2 4" xfId="16744"/>
    <cellStyle name="40% - Accent5 2 2 2 2 4 2" xfId="22552"/>
    <cellStyle name="40% - Accent5 2 2 2 2 4 2 2" xfId="34168"/>
    <cellStyle name="40% - Accent5 2 2 2 2 4 2 3" xfId="50024"/>
    <cellStyle name="40% - Accent5 2 2 2 2 4 3" xfId="28360"/>
    <cellStyle name="40% - Accent5 2 2 2 2 4 4" xfId="44216"/>
    <cellStyle name="40% - Accent5 2 2 2 2 5" xfId="9407"/>
    <cellStyle name="40% - Accent5 2 2 2 2 5 2" xfId="20433"/>
    <cellStyle name="40% - Accent5 2 2 2 2 5 2 2" xfId="32049"/>
    <cellStyle name="40% - Accent5 2 2 2 2 5 2 3" xfId="47905"/>
    <cellStyle name="40% - Accent5 2 2 2 2 5 3" xfId="26241"/>
    <cellStyle name="40% - Accent5 2 2 2 2 5 4" xfId="39709"/>
    <cellStyle name="40% - Accent5 2 2 2 2 6" xfId="18096"/>
    <cellStyle name="40% - Accent5 2 2 2 2 6 2" xfId="29712"/>
    <cellStyle name="40% - Accent5 2 2 2 2 6 3" xfId="45568"/>
    <cellStyle name="40% - Accent5 2 2 2 2 7" xfId="3472"/>
    <cellStyle name="40% - Accent5 2 2 2 2 8" xfId="23904"/>
    <cellStyle name="40% - Accent5 2 2 2 2 9" xfId="35725"/>
    <cellStyle name="40% - Accent5 2 2 2 3" xfId="1158"/>
    <cellStyle name="40% - Accent5 2 2 2 3 2" xfId="1888"/>
    <cellStyle name="40% - Accent5 2 2 2 3 2 2" xfId="8432"/>
    <cellStyle name="40% - Accent5 2 2 2 3 2 2 2" xfId="17474"/>
    <cellStyle name="40% - Accent5 2 2 2 3 2 2 2 2" xfId="23282"/>
    <cellStyle name="40% - Accent5 2 2 2 3 2 2 2 2 2" xfId="34898"/>
    <cellStyle name="40% - Accent5 2 2 2 3 2 2 2 2 3" xfId="50754"/>
    <cellStyle name="40% - Accent5 2 2 2 3 2 2 2 3" xfId="29090"/>
    <cellStyle name="40% - Accent5 2 2 2 3 2 2 2 4" xfId="44946"/>
    <cellStyle name="40% - Accent5 2 2 2 3 2 2 3" xfId="19995"/>
    <cellStyle name="40% - Accent5 2 2 2 3 2 2 3 2" xfId="31611"/>
    <cellStyle name="40% - Accent5 2 2 2 3 2 2 3 3" xfId="47467"/>
    <cellStyle name="40% - Accent5 2 2 2 3 2 2 4" xfId="25803"/>
    <cellStyle name="40% - Accent5 2 2 2 3 2 2 5" xfId="39022"/>
    <cellStyle name="40% - Accent5 2 2 2 3 2 3" xfId="11405"/>
    <cellStyle name="40% - Accent5 2 2 2 3 2 3 2" xfId="22113"/>
    <cellStyle name="40% - Accent5 2 2 2 3 2 3 2 2" xfId="33729"/>
    <cellStyle name="40% - Accent5 2 2 2 3 2 3 2 3" xfId="49585"/>
    <cellStyle name="40% - Accent5 2 2 2 3 2 3 3" xfId="27921"/>
    <cellStyle name="40% - Accent5 2 2 2 3 2 3 4" xfId="41537"/>
    <cellStyle name="40% - Accent5 2 2 2 3 2 4" xfId="18826"/>
    <cellStyle name="40% - Accent5 2 2 2 3 2 4 2" xfId="30442"/>
    <cellStyle name="40% - Accent5 2 2 2 3 2 4 3" xfId="46298"/>
    <cellStyle name="40% - Accent5 2 2 2 3 2 5" xfId="4415"/>
    <cellStyle name="40% - Accent5 2 2 2 3 2 6" xfId="24634"/>
    <cellStyle name="40% - Accent5 2 2 2 3 2 7" xfId="36553"/>
    <cellStyle name="40% - Accent5 2 2 2 3 3" xfId="7788"/>
    <cellStyle name="40% - Accent5 2 2 2 3 3 2" xfId="10793"/>
    <cellStyle name="40% - Accent5 2 2 2 3 3 2 2" xfId="21529"/>
    <cellStyle name="40% - Accent5 2 2 2 3 3 2 2 2" xfId="33145"/>
    <cellStyle name="40% - Accent5 2 2 2 3 3 2 2 3" xfId="49001"/>
    <cellStyle name="40% - Accent5 2 2 2 3 3 2 3" xfId="27337"/>
    <cellStyle name="40% - Accent5 2 2 2 3 3 2 4" xfId="40937"/>
    <cellStyle name="40% - Accent5 2 2 2 3 3 3" xfId="19411"/>
    <cellStyle name="40% - Accent5 2 2 2 3 3 3 2" xfId="31027"/>
    <cellStyle name="40% - Accent5 2 2 2 3 3 3 3" xfId="46883"/>
    <cellStyle name="40% - Accent5 2 2 2 3 3 4" xfId="25219"/>
    <cellStyle name="40% - Accent5 2 2 2 3 3 5" xfId="38408"/>
    <cellStyle name="40% - Accent5 2 2 2 3 4" xfId="16890"/>
    <cellStyle name="40% - Accent5 2 2 2 3 4 2" xfId="22698"/>
    <cellStyle name="40% - Accent5 2 2 2 3 4 2 2" xfId="34314"/>
    <cellStyle name="40% - Accent5 2 2 2 3 4 2 3" xfId="50170"/>
    <cellStyle name="40% - Accent5 2 2 2 3 4 3" xfId="28506"/>
    <cellStyle name="40% - Accent5 2 2 2 3 4 4" xfId="44362"/>
    <cellStyle name="40% - Accent5 2 2 2 3 5" xfId="9553"/>
    <cellStyle name="40% - Accent5 2 2 2 3 5 2" xfId="20579"/>
    <cellStyle name="40% - Accent5 2 2 2 3 5 2 2" xfId="32195"/>
    <cellStyle name="40% - Accent5 2 2 2 3 5 2 3" xfId="48051"/>
    <cellStyle name="40% - Accent5 2 2 2 3 5 3" xfId="26387"/>
    <cellStyle name="40% - Accent5 2 2 2 3 5 4" xfId="39855"/>
    <cellStyle name="40% - Accent5 2 2 2 3 6" xfId="18242"/>
    <cellStyle name="40% - Accent5 2 2 2 3 6 2" xfId="29858"/>
    <cellStyle name="40% - Accent5 2 2 2 3 6 3" xfId="45714"/>
    <cellStyle name="40% - Accent5 2 2 2 3 7" xfId="3685"/>
    <cellStyle name="40% - Accent5 2 2 2 3 8" xfId="24050"/>
    <cellStyle name="40% - Accent5 2 2 2 3 9" xfId="35903"/>
    <cellStyle name="40% - Accent5 2 2 2 4" xfId="1372"/>
    <cellStyle name="40% - Accent5 2 2 2 4 2" xfId="7970"/>
    <cellStyle name="40% - Accent5 2 2 2 4 2 2" xfId="10983"/>
    <cellStyle name="40% - Accent5 2 2 2 4 2 2 2" xfId="21711"/>
    <cellStyle name="40% - Accent5 2 2 2 4 2 2 2 2" xfId="33327"/>
    <cellStyle name="40% - Accent5 2 2 2 4 2 2 2 3" xfId="49183"/>
    <cellStyle name="40% - Accent5 2 2 2 4 2 2 3" xfId="27519"/>
    <cellStyle name="40% - Accent5 2 2 2 4 2 2 4" xfId="41125"/>
    <cellStyle name="40% - Accent5 2 2 2 4 2 3" xfId="19593"/>
    <cellStyle name="40% - Accent5 2 2 2 4 2 3 2" xfId="31209"/>
    <cellStyle name="40% - Accent5 2 2 2 4 2 3 3" xfId="47065"/>
    <cellStyle name="40% - Accent5 2 2 2 4 2 4" xfId="25401"/>
    <cellStyle name="40% - Accent5 2 2 2 4 2 5" xfId="38590"/>
    <cellStyle name="40% - Accent5 2 2 2 4 3" xfId="17072"/>
    <cellStyle name="40% - Accent5 2 2 2 4 3 2" xfId="22880"/>
    <cellStyle name="40% - Accent5 2 2 2 4 3 2 2" xfId="34496"/>
    <cellStyle name="40% - Accent5 2 2 2 4 3 2 3" xfId="50352"/>
    <cellStyle name="40% - Accent5 2 2 2 4 3 3" xfId="28688"/>
    <cellStyle name="40% - Accent5 2 2 2 4 3 4" xfId="44544"/>
    <cellStyle name="40% - Accent5 2 2 2 4 4" xfId="9735"/>
    <cellStyle name="40% - Accent5 2 2 2 4 4 2" xfId="20761"/>
    <cellStyle name="40% - Accent5 2 2 2 4 4 2 2" xfId="32377"/>
    <cellStyle name="40% - Accent5 2 2 2 4 4 2 3" xfId="48233"/>
    <cellStyle name="40% - Accent5 2 2 2 4 4 3" xfId="26569"/>
    <cellStyle name="40% - Accent5 2 2 2 4 4 4" xfId="40037"/>
    <cellStyle name="40% - Accent5 2 2 2 4 5" xfId="18424"/>
    <cellStyle name="40% - Accent5 2 2 2 4 5 2" xfId="30040"/>
    <cellStyle name="40% - Accent5 2 2 2 4 5 3" xfId="45896"/>
    <cellStyle name="40% - Accent5 2 2 2 4 6" xfId="3899"/>
    <cellStyle name="40% - Accent5 2 2 2 4 7" xfId="24232"/>
    <cellStyle name="40% - Accent5 2 2 2 4 8" xfId="36097"/>
    <cellStyle name="40% - Accent5 2 2 2 5" xfId="1587"/>
    <cellStyle name="40% - Accent5 2 2 2 5 2" xfId="8152"/>
    <cellStyle name="40% - Accent5 2 2 2 5 2 2" xfId="11178"/>
    <cellStyle name="40% - Accent5 2 2 2 5 2 2 2" xfId="21893"/>
    <cellStyle name="40% - Accent5 2 2 2 5 2 2 2 2" xfId="33509"/>
    <cellStyle name="40% - Accent5 2 2 2 5 2 2 2 3" xfId="49365"/>
    <cellStyle name="40% - Accent5 2 2 2 5 2 2 3" xfId="27701"/>
    <cellStyle name="40% - Accent5 2 2 2 5 2 2 4" xfId="41314"/>
    <cellStyle name="40% - Accent5 2 2 2 5 2 3" xfId="19775"/>
    <cellStyle name="40% - Accent5 2 2 2 5 2 3 2" xfId="31391"/>
    <cellStyle name="40% - Accent5 2 2 2 5 2 3 3" xfId="47247"/>
    <cellStyle name="40% - Accent5 2 2 2 5 2 4" xfId="25583"/>
    <cellStyle name="40% - Accent5 2 2 2 5 2 5" xfId="38772"/>
    <cellStyle name="40% - Accent5 2 2 2 5 3" xfId="17254"/>
    <cellStyle name="40% - Accent5 2 2 2 5 3 2" xfId="23062"/>
    <cellStyle name="40% - Accent5 2 2 2 5 3 2 2" xfId="34678"/>
    <cellStyle name="40% - Accent5 2 2 2 5 3 2 3" xfId="50534"/>
    <cellStyle name="40% - Accent5 2 2 2 5 3 3" xfId="28870"/>
    <cellStyle name="40% - Accent5 2 2 2 5 3 4" xfId="44726"/>
    <cellStyle name="40% - Accent5 2 2 2 5 4" xfId="9333"/>
    <cellStyle name="40% - Accent5 2 2 2 5 4 2" xfId="20359"/>
    <cellStyle name="40% - Accent5 2 2 2 5 4 2 2" xfId="31975"/>
    <cellStyle name="40% - Accent5 2 2 2 5 4 2 3" xfId="47831"/>
    <cellStyle name="40% - Accent5 2 2 2 5 4 3" xfId="26167"/>
    <cellStyle name="40% - Accent5 2 2 2 5 4 4" xfId="39635"/>
    <cellStyle name="40% - Accent5 2 2 2 5 5" xfId="18606"/>
    <cellStyle name="40% - Accent5 2 2 2 5 5 2" xfId="30222"/>
    <cellStyle name="40% - Accent5 2 2 2 5 5 3" xfId="46078"/>
    <cellStyle name="40% - Accent5 2 2 2 5 6" xfId="4114"/>
    <cellStyle name="40% - Accent5 2 2 2 5 7" xfId="24414"/>
    <cellStyle name="40% - Accent5 2 2 2 5 8" xfId="36297"/>
    <cellStyle name="40% - Accent5 2 2 2 6" xfId="861"/>
    <cellStyle name="40% - Accent5 2 2 2 6 2" xfId="7556"/>
    <cellStyle name="40% - Accent5 2 2 2 6 2 2" xfId="16670"/>
    <cellStyle name="40% - Accent5 2 2 2 6 2 2 2" xfId="22478"/>
    <cellStyle name="40% - Accent5 2 2 2 6 2 2 2 2" xfId="34094"/>
    <cellStyle name="40% - Accent5 2 2 2 6 2 2 2 3" xfId="49950"/>
    <cellStyle name="40% - Accent5 2 2 2 6 2 2 3" xfId="28286"/>
    <cellStyle name="40% - Accent5 2 2 2 6 2 2 4" xfId="44142"/>
    <cellStyle name="40% - Accent5 2 2 2 6 2 3" xfId="19191"/>
    <cellStyle name="40% - Accent5 2 2 2 6 2 3 2" xfId="30807"/>
    <cellStyle name="40% - Accent5 2 2 2 6 2 3 3" xfId="46663"/>
    <cellStyle name="40% - Accent5 2 2 2 6 2 4" xfId="24999"/>
    <cellStyle name="40% - Accent5 2 2 2 6 2 5" xfId="38182"/>
    <cellStyle name="40% - Accent5 2 2 2 6 3" xfId="10546"/>
    <cellStyle name="40% - Accent5 2 2 2 6 3 2" xfId="21309"/>
    <cellStyle name="40% - Accent5 2 2 2 6 3 2 2" xfId="32925"/>
    <cellStyle name="40% - Accent5 2 2 2 6 3 2 3" xfId="48781"/>
    <cellStyle name="40% - Accent5 2 2 2 6 3 3" xfId="27117"/>
    <cellStyle name="40% - Accent5 2 2 2 6 3 4" xfId="40706"/>
    <cellStyle name="40% - Accent5 2 2 2 6 4" xfId="18022"/>
    <cellStyle name="40% - Accent5 2 2 2 6 4 2" xfId="29638"/>
    <cellStyle name="40% - Accent5 2 2 2 6 4 3" xfId="45494"/>
    <cellStyle name="40% - Accent5 2 2 2 6 5" xfId="3397"/>
    <cellStyle name="40% - Accent5 2 2 2 6 6" xfId="23830"/>
    <cellStyle name="40% - Accent5 2 2 2 6 7" xfId="35650"/>
    <cellStyle name="40% - Accent5 2 2 2 7" xfId="3157"/>
    <cellStyle name="40% - Accent5 2 2 2 7 2" xfId="10386"/>
    <cellStyle name="40% - Accent5 2 2 2 7 2 2" xfId="21163"/>
    <cellStyle name="40% - Accent5 2 2 2 7 2 2 2" xfId="32779"/>
    <cellStyle name="40% - Accent5 2 2 2 7 2 2 3" xfId="48635"/>
    <cellStyle name="40% - Accent5 2 2 2 7 2 3" xfId="26971"/>
    <cellStyle name="40% - Accent5 2 2 2 7 2 4" xfId="40553"/>
    <cellStyle name="40% - Accent5 2 2 2 7 3" xfId="17876"/>
    <cellStyle name="40% - Accent5 2 2 2 7 3 2" xfId="29492"/>
    <cellStyle name="40% - Accent5 2 2 2 7 3 3" xfId="45348"/>
    <cellStyle name="40% - Accent5 2 2 2 7 4" xfId="23684"/>
    <cellStyle name="40% - Accent5 2 2 2 7 5" xfId="35464"/>
    <cellStyle name="40% - Accent5 2 2 2 8" xfId="7331"/>
    <cellStyle name="40% - Accent5 2 2 2 8 2" xfId="10001"/>
    <cellStyle name="40% - Accent5 2 2 2 8 2 2" xfId="20980"/>
    <cellStyle name="40% - Accent5 2 2 2 8 2 2 2" xfId="32596"/>
    <cellStyle name="40% - Accent5 2 2 2 8 2 2 3" xfId="48452"/>
    <cellStyle name="40% - Accent5 2 2 2 8 2 3" xfId="26788"/>
    <cellStyle name="40% - Accent5 2 2 2 8 2 4" xfId="40281"/>
    <cellStyle name="40% - Accent5 2 2 2 8 3" xfId="19045"/>
    <cellStyle name="40% - Accent5 2 2 2 8 3 2" xfId="30661"/>
    <cellStyle name="40% - Accent5 2 2 2 8 3 3" xfId="46517"/>
    <cellStyle name="40% - Accent5 2 2 2 8 4" xfId="24853"/>
    <cellStyle name="40% - Accent5 2 2 2 8 5" xfId="38003"/>
    <cellStyle name="40% - Accent5 2 2 2 9" xfId="16524"/>
    <cellStyle name="40% - Accent5 2 2 2 9 2" xfId="22332"/>
    <cellStyle name="40% - Accent5 2 2 2 9 2 2" xfId="33948"/>
    <cellStyle name="40% - Accent5 2 2 2 9 2 3" xfId="49804"/>
    <cellStyle name="40% - Accent5 2 2 2 9 3" xfId="28140"/>
    <cellStyle name="40% - Accent5 2 2 2 9 4" xfId="43996"/>
    <cellStyle name="40% - Accent5 2 2 3" xfId="665"/>
    <cellStyle name="40% - Accent5 2 2 3 10" xfId="17729"/>
    <cellStyle name="40% - Accent5 2 2 3 10 2" xfId="29345"/>
    <cellStyle name="40% - Accent5 2 2 3 10 3" xfId="45201"/>
    <cellStyle name="40% - Accent5 2 2 3 11" xfId="2749"/>
    <cellStyle name="40% - Accent5 2 2 3 12" xfId="23537"/>
    <cellStyle name="40% - Accent5 2 2 3 13" xfId="35196"/>
    <cellStyle name="40% - Accent5 2 2 3 2" xfId="1216"/>
    <cellStyle name="40% - Accent5 2 2 3 2 2" xfId="1924"/>
    <cellStyle name="40% - Accent5 2 2 3 2 2 2" xfId="8468"/>
    <cellStyle name="40% - Accent5 2 2 3 2 2 2 2" xfId="17510"/>
    <cellStyle name="40% - Accent5 2 2 3 2 2 2 2 2" xfId="23318"/>
    <cellStyle name="40% - Accent5 2 2 3 2 2 2 2 2 2" xfId="34934"/>
    <cellStyle name="40% - Accent5 2 2 3 2 2 2 2 2 3" xfId="50790"/>
    <cellStyle name="40% - Accent5 2 2 3 2 2 2 2 3" xfId="29126"/>
    <cellStyle name="40% - Accent5 2 2 3 2 2 2 2 4" xfId="44982"/>
    <cellStyle name="40% - Accent5 2 2 3 2 2 2 3" xfId="20031"/>
    <cellStyle name="40% - Accent5 2 2 3 2 2 2 3 2" xfId="31647"/>
    <cellStyle name="40% - Accent5 2 2 3 2 2 2 3 3" xfId="47503"/>
    <cellStyle name="40% - Accent5 2 2 3 2 2 2 4" xfId="25839"/>
    <cellStyle name="40% - Accent5 2 2 3 2 2 2 5" xfId="39058"/>
    <cellStyle name="40% - Accent5 2 2 3 2 2 3" xfId="11441"/>
    <cellStyle name="40% - Accent5 2 2 3 2 2 3 2" xfId="22149"/>
    <cellStyle name="40% - Accent5 2 2 3 2 2 3 2 2" xfId="33765"/>
    <cellStyle name="40% - Accent5 2 2 3 2 2 3 2 3" xfId="49621"/>
    <cellStyle name="40% - Accent5 2 2 3 2 2 3 3" xfId="27957"/>
    <cellStyle name="40% - Accent5 2 2 3 2 2 3 4" xfId="41573"/>
    <cellStyle name="40% - Accent5 2 2 3 2 2 4" xfId="18862"/>
    <cellStyle name="40% - Accent5 2 2 3 2 2 4 2" xfId="30478"/>
    <cellStyle name="40% - Accent5 2 2 3 2 2 4 3" xfId="46334"/>
    <cellStyle name="40% - Accent5 2 2 3 2 2 5" xfId="4451"/>
    <cellStyle name="40% - Accent5 2 2 3 2 2 6" xfId="24670"/>
    <cellStyle name="40% - Accent5 2 2 3 2 2 7" xfId="36589"/>
    <cellStyle name="40% - Accent5 2 2 3 2 3" xfId="7824"/>
    <cellStyle name="40% - Accent5 2 2 3 2 3 2" xfId="10835"/>
    <cellStyle name="40% - Accent5 2 2 3 2 3 2 2" xfId="21565"/>
    <cellStyle name="40% - Accent5 2 2 3 2 3 2 2 2" xfId="33181"/>
    <cellStyle name="40% - Accent5 2 2 3 2 3 2 2 3" xfId="49037"/>
    <cellStyle name="40% - Accent5 2 2 3 2 3 2 3" xfId="27373"/>
    <cellStyle name="40% - Accent5 2 2 3 2 3 2 4" xfId="40978"/>
    <cellStyle name="40% - Accent5 2 2 3 2 3 3" xfId="19447"/>
    <cellStyle name="40% - Accent5 2 2 3 2 3 3 2" xfId="31063"/>
    <cellStyle name="40% - Accent5 2 2 3 2 3 3 3" xfId="46919"/>
    <cellStyle name="40% - Accent5 2 2 3 2 3 4" xfId="25255"/>
    <cellStyle name="40% - Accent5 2 2 3 2 3 5" xfId="38444"/>
    <cellStyle name="40% - Accent5 2 2 3 2 4" xfId="16926"/>
    <cellStyle name="40% - Accent5 2 2 3 2 4 2" xfId="22734"/>
    <cellStyle name="40% - Accent5 2 2 3 2 4 2 2" xfId="34350"/>
    <cellStyle name="40% - Accent5 2 2 3 2 4 2 3" xfId="50206"/>
    <cellStyle name="40% - Accent5 2 2 3 2 4 3" xfId="28542"/>
    <cellStyle name="40% - Accent5 2 2 3 2 4 4" xfId="44398"/>
    <cellStyle name="40% - Accent5 2 2 3 2 5" xfId="9589"/>
    <cellStyle name="40% - Accent5 2 2 3 2 5 2" xfId="20615"/>
    <cellStyle name="40% - Accent5 2 2 3 2 5 2 2" xfId="32231"/>
    <cellStyle name="40% - Accent5 2 2 3 2 5 2 3" xfId="48087"/>
    <cellStyle name="40% - Accent5 2 2 3 2 5 3" xfId="26423"/>
    <cellStyle name="40% - Accent5 2 2 3 2 5 4" xfId="39891"/>
    <cellStyle name="40% - Accent5 2 2 3 2 6" xfId="18278"/>
    <cellStyle name="40% - Accent5 2 2 3 2 6 2" xfId="29894"/>
    <cellStyle name="40% - Accent5 2 2 3 2 6 3" xfId="45750"/>
    <cellStyle name="40% - Accent5 2 2 3 2 7" xfId="3743"/>
    <cellStyle name="40% - Accent5 2 2 3 2 8" xfId="24086"/>
    <cellStyle name="40% - Accent5 2 2 3 2 9" xfId="35951"/>
    <cellStyle name="40% - Accent5 2 2 3 3" xfId="1408"/>
    <cellStyle name="40% - Accent5 2 2 3 3 2" xfId="8006"/>
    <cellStyle name="40% - Accent5 2 2 3 3 2 2" xfId="11019"/>
    <cellStyle name="40% - Accent5 2 2 3 3 2 2 2" xfId="21747"/>
    <cellStyle name="40% - Accent5 2 2 3 3 2 2 2 2" xfId="33363"/>
    <cellStyle name="40% - Accent5 2 2 3 3 2 2 2 3" xfId="49219"/>
    <cellStyle name="40% - Accent5 2 2 3 3 2 2 3" xfId="27555"/>
    <cellStyle name="40% - Accent5 2 2 3 3 2 2 4" xfId="41161"/>
    <cellStyle name="40% - Accent5 2 2 3 3 2 3" xfId="19629"/>
    <cellStyle name="40% - Accent5 2 2 3 3 2 3 2" xfId="31245"/>
    <cellStyle name="40% - Accent5 2 2 3 3 2 3 3" xfId="47101"/>
    <cellStyle name="40% - Accent5 2 2 3 3 2 4" xfId="25437"/>
    <cellStyle name="40% - Accent5 2 2 3 3 2 5" xfId="38626"/>
    <cellStyle name="40% - Accent5 2 2 3 3 3" xfId="17108"/>
    <cellStyle name="40% - Accent5 2 2 3 3 3 2" xfId="22916"/>
    <cellStyle name="40% - Accent5 2 2 3 3 3 2 2" xfId="34532"/>
    <cellStyle name="40% - Accent5 2 2 3 3 3 2 3" xfId="50388"/>
    <cellStyle name="40% - Accent5 2 2 3 3 3 3" xfId="28724"/>
    <cellStyle name="40% - Accent5 2 2 3 3 3 4" xfId="44580"/>
    <cellStyle name="40% - Accent5 2 2 3 3 4" xfId="9771"/>
    <cellStyle name="40% - Accent5 2 2 3 3 4 2" xfId="20797"/>
    <cellStyle name="40% - Accent5 2 2 3 3 4 2 2" xfId="32413"/>
    <cellStyle name="40% - Accent5 2 2 3 3 4 2 3" xfId="48269"/>
    <cellStyle name="40% - Accent5 2 2 3 3 4 3" xfId="26605"/>
    <cellStyle name="40% - Accent5 2 2 3 3 4 4" xfId="40073"/>
    <cellStyle name="40% - Accent5 2 2 3 3 5" xfId="18460"/>
    <cellStyle name="40% - Accent5 2 2 3 3 5 2" xfId="30076"/>
    <cellStyle name="40% - Accent5 2 2 3 3 5 3" xfId="45932"/>
    <cellStyle name="40% - Accent5 2 2 3 3 6" xfId="3935"/>
    <cellStyle name="40% - Accent5 2 2 3 3 7" xfId="24268"/>
    <cellStyle name="40% - Accent5 2 2 3 3 8" xfId="36133"/>
    <cellStyle name="40% - Accent5 2 2 3 4" xfId="1717"/>
    <cellStyle name="40% - Accent5 2 2 3 4 2" xfId="8266"/>
    <cellStyle name="40% - Accent5 2 2 3 4 2 2" xfId="11293"/>
    <cellStyle name="40% - Accent5 2 2 3 4 2 2 2" xfId="22003"/>
    <cellStyle name="40% - Accent5 2 2 3 4 2 2 2 2" xfId="33619"/>
    <cellStyle name="40% - Accent5 2 2 3 4 2 2 2 3" xfId="49475"/>
    <cellStyle name="40% - Accent5 2 2 3 4 2 2 3" xfId="27811"/>
    <cellStyle name="40% - Accent5 2 2 3 4 2 2 4" xfId="41426"/>
    <cellStyle name="40% - Accent5 2 2 3 4 2 3" xfId="19885"/>
    <cellStyle name="40% - Accent5 2 2 3 4 2 3 2" xfId="31501"/>
    <cellStyle name="40% - Accent5 2 2 3 4 2 3 3" xfId="47357"/>
    <cellStyle name="40% - Accent5 2 2 3 4 2 4" xfId="25693"/>
    <cellStyle name="40% - Accent5 2 2 3 4 2 5" xfId="38885"/>
    <cellStyle name="40% - Accent5 2 2 3 4 3" xfId="17364"/>
    <cellStyle name="40% - Accent5 2 2 3 4 3 2" xfId="23172"/>
    <cellStyle name="40% - Accent5 2 2 3 4 3 2 2" xfId="34788"/>
    <cellStyle name="40% - Accent5 2 2 3 4 3 2 3" xfId="50644"/>
    <cellStyle name="40% - Accent5 2 2 3 4 3 3" xfId="28980"/>
    <cellStyle name="40% - Accent5 2 2 3 4 3 4" xfId="44836"/>
    <cellStyle name="40% - Accent5 2 2 3 4 4" xfId="9443"/>
    <cellStyle name="40% - Accent5 2 2 3 4 4 2" xfId="20469"/>
    <cellStyle name="40% - Accent5 2 2 3 4 4 2 2" xfId="32085"/>
    <cellStyle name="40% - Accent5 2 2 3 4 4 2 3" xfId="47941"/>
    <cellStyle name="40% - Accent5 2 2 3 4 4 3" xfId="26277"/>
    <cellStyle name="40% - Accent5 2 2 3 4 4 4" xfId="39745"/>
    <cellStyle name="40% - Accent5 2 2 3 4 5" xfId="18716"/>
    <cellStyle name="40% - Accent5 2 2 3 4 5 2" xfId="30332"/>
    <cellStyle name="40% - Accent5 2 2 3 4 5 3" xfId="46188"/>
    <cellStyle name="40% - Accent5 2 2 3 4 6" xfId="4244"/>
    <cellStyle name="40% - Accent5 2 2 3 4 7" xfId="24524"/>
    <cellStyle name="40% - Accent5 2 2 3 4 8" xfId="36416"/>
    <cellStyle name="40% - Accent5 2 2 3 5" xfId="977"/>
    <cellStyle name="40% - Accent5 2 2 3 5 2" xfId="7672"/>
    <cellStyle name="40% - Accent5 2 2 3 5 2 2" xfId="16780"/>
    <cellStyle name="40% - Accent5 2 2 3 5 2 2 2" xfId="22588"/>
    <cellStyle name="40% - Accent5 2 2 3 5 2 2 2 2" xfId="34204"/>
    <cellStyle name="40% - Accent5 2 2 3 5 2 2 2 3" xfId="50060"/>
    <cellStyle name="40% - Accent5 2 2 3 5 2 2 3" xfId="28396"/>
    <cellStyle name="40% - Accent5 2 2 3 5 2 2 4" xfId="44252"/>
    <cellStyle name="40% - Accent5 2 2 3 5 2 3" xfId="19301"/>
    <cellStyle name="40% - Accent5 2 2 3 5 2 3 2" xfId="30917"/>
    <cellStyle name="40% - Accent5 2 2 3 5 2 3 3" xfId="46773"/>
    <cellStyle name="40% - Accent5 2 2 3 5 2 4" xfId="25109"/>
    <cellStyle name="40% - Accent5 2 2 3 5 2 5" xfId="38296"/>
    <cellStyle name="40% - Accent5 2 2 3 5 3" xfId="10656"/>
    <cellStyle name="40% - Accent5 2 2 3 5 3 2" xfId="21419"/>
    <cellStyle name="40% - Accent5 2 2 3 5 3 2 2" xfId="33035"/>
    <cellStyle name="40% - Accent5 2 2 3 5 3 2 3" xfId="48891"/>
    <cellStyle name="40% - Accent5 2 2 3 5 3 3" xfId="27227"/>
    <cellStyle name="40% - Accent5 2 2 3 5 3 4" xfId="40816"/>
    <cellStyle name="40% - Accent5 2 2 3 5 4" xfId="18132"/>
    <cellStyle name="40% - Accent5 2 2 3 5 4 2" xfId="29748"/>
    <cellStyle name="40% - Accent5 2 2 3 5 4 3" xfId="45604"/>
    <cellStyle name="40% - Accent5 2 2 3 5 5" xfId="3513"/>
    <cellStyle name="40% - Accent5 2 2 3 5 6" xfId="23940"/>
    <cellStyle name="40% - Accent5 2 2 3 5 7" xfId="35764"/>
    <cellStyle name="40% - Accent5 2 2 3 6" xfId="3205"/>
    <cellStyle name="40% - Accent5 2 2 3 6 2" xfId="10433"/>
    <cellStyle name="40% - Accent5 2 2 3 6 2 2" xfId="21199"/>
    <cellStyle name="40% - Accent5 2 2 3 6 2 2 2" xfId="32815"/>
    <cellStyle name="40% - Accent5 2 2 3 6 2 2 3" xfId="48671"/>
    <cellStyle name="40% - Accent5 2 2 3 6 2 3" xfId="27007"/>
    <cellStyle name="40% - Accent5 2 2 3 6 2 4" xfId="40596"/>
    <cellStyle name="40% - Accent5 2 2 3 6 3" xfId="17912"/>
    <cellStyle name="40% - Accent5 2 2 3 6 3 2" xfId="29528"/>
    <cellStyle name="40% - Accent5 2 2 3 6 3 3" xfId="45384"/>
    <cellStyle name="40% - Accent5 2 2 3 6 4" xfId="23720"/>
    <cellStyle name="40% - Accent5 2 2 3 6 5" xfId="35507"/>
    <cellStyle name="40% - Accent5 2 2 3 7" xfId="7367"/>
    <cellStyle name="40% - Accent5 2 2 3 7 2" xfId="10042"/>
    <cellStyle name="40% - Accent5 2 2 3 7 2 2" xfId="21016"/>
    <cellStyle name="40% - Accent5 2 2 3 7 2 2 2" xfId="32632"/>
    <cellStyle name="40% - Accent5 2 2 3 7 2 2 3" xfId="48488"/>
    <cellStyle name="40% - Accent5 2 2 3 7 2 3" xfId="26824"/>
    <cellStyle name="40% - Accent5 2 2 3 7 2 4" xfId="40319"/>
    <cellStyle name="40% - Accent5 2 2 3 7 3" xfId="19081"/>
    <cellStyle name="40% - Accent5 2 2 3 7 3 2" xfId="30697"/>
    <cellStyle name="40% - Accent5 2 2 3 7 3 3" xfId="46553"/>
    <cellStyle name="40% - Accent5 2 2 3 7 4" xfId="24889"/>
    <cellStyle name="40% - Accent5 2 2 3 7 5" xfId="38039"/>
    <cellStyle name="40% - Accent5 2 2 3 8" xfId="16560"/>
    <cellStyle name="40% - Accent5 2 2 3 8 2" xfId="22368"/>
    <cellStyle name="40% - Accent5 2 2 3 8 2 2" xfId="33984"/>
    <cellStyle name="40% - Accent5 2 2 3 8 2 3" xfId="49840"/>
    <cellStyle name="40% - Accent5 2 2 3 8 3" xfId="28176"/>
    <cellStyle name="40% - Accent5 2 2 3 8 4" xfId="44032"/>
    <cellStyle name="40% - Accent5 2 2 3 9" xfId="9187"/>
    <cellStyle name="40% - Accent5 2 2 3 9 2" xfId="20213"/>
    <cellStyle name="40% - Accent5 2 2 3 9 2 2" xfId="31829"/>
    <cellStyle name="40% - Accent5 2 2 3 9 2 3" xfId="47685"/>
    <cellStyle name="40% - Accent5 2 2 3 9 3" xfId="26021"/>
    <cellStyle name="40% - Accent5 2 2 3 9 4" xfId="39489"/>
    <cellStyle name="40% - Accent5 2 2 4" xfId="706"/>
    <cellStyle name="40% - Accent5 2 2 4 10" xfId="17765"/>
    <cellStyle name="40% - Accent5 2 2 4 10 2" xfId="29381"/>
    <cellStyle name="40% - Accent5 2 2 4 10 3" xfId="45237"/>
    <cellStyle name="40% - Accent5 2 2 4 11" xfId="2790"/>
    <cellStyle name="40% - Accent5 2 2 4 12" xfId="23573"/>
    <cellStyle name="40% - Accent5 2 2 4 13" xfId="35232"/>
    <cellStyle name="40% - Accent5 2 2 4 2" xfId="1257"/>
    <cellStyle name="40% - Accent5 2 2 4 2 2" xfId="1960"/>
    <cellStyle name="40% - Accent5 2 2 4 2 2 2" xfId="8504"/>
    <cellStyle name="40% - Accent5 2 2 4 2 2 2 2" xfId="17546"/>
    <cellStyle name="40% - Accent5 2 2 4 2 2 2 2 2" xfId="23354"/>
    <cellStyle name="40% - Accent5 2 2 4 2 2 2 2 2 2" xfId="34970"/>
    <cellStyle name="40% - Accent5 2 2 4 2 2 2 2 2 3" xfId="50826"/>
    <cellStyle name="40% - Accent5 2 2 4 2 2 2 2 3" xfId="29162"/>
    <cellStyle name="40% - Accent5 2 2 4 2 2 2 2 4" xfId="45018"/>
    <cellStyle name="40% - Accent5 2 2 4 2 2 2 3" xfId="20067"/>
    <cellStyle name="40% - Accent5 2 2 4 2 2 2 3 2" xfId="31683"/>
    <cellStyle name="40% - Accent5 2 2 4 2 2 2 3 3" xfId="47539"/>
    <cellStyle name="40% - Accent5 2 2 4 2 2 2 4" xfId="25875"/>
    <cellStyle name="40% - Accent5 2 2 4 2 2 2 5" xfId="39094"/>
    <cellStyle name="40% - Accent5 2 2 4 2 2 3" xfId="11477"/>
    <cellStyle name="40% - Accent5 2 2 4 2 2 3 2" xfId="22185"/>
    <cellStyle name="40% - Accent5 2 2 4 2 2 3 2 2" xfId="33801"/>
    <cellStyle name="40% - Accent5 2 2 4 2 2 3 2 3" xfId="49657"/>
    <cellStyle name="40% - Accent5 2 2 4 2 2 3 3" xfId="27993"/>
    <cellStyle name="40% - Accent5 2 2 4 2 2 3 4" xfId="41609"/>
    <cellStyle name="40% - Accent5 2 2 4 2 2 4" xfId="18898"/>
    <cellStyle name="40% - Accent5 2 2 4 2 2 4 2" xfId="30514"/>
    <cellStyle name="40% - Accent5 2 2 4 2 2 4 3" xfId="46370"/>
    <cellStyle name="40% - Accent5 2 2 4 2 2 5" xfId="4487"/>
    <cellStyle name="40% - Accent5 2 2 4 2 2 6" xfId="24706"/>
    <cellStyle name="40% - Accent5 2 2 4 2 2 7" xfId="36625"/>
    <cellStyle name="40% - Accent5 2 2 4 2 3" xfId="7860"/>
    <cellStyle name="40% - Accent5 2 2 4 2 3 2" xfId="10872"/>
    <cellStyle name="40% - Accent5 2 2 4 2 3 2 2" xfId="21601"/>
    <cellStyle name="40% - Accent5 2 2 4 2 3 2 2 2" xfId="33217"/>
    <cellStyle name="40% - Accent5 2 2 4 2 3 2 2 3" xfId="49073"/>
    <cellStyle name="40% - Accent5 2 2 4 2 3 2 3" xfId="27409"/>
    <cellStyle name="40% - Accent5 2 2 4 2 3 2 4" xfId="41014"/>
    <cellStyle name="40% - Accent5 2 2 4 2 3 3" xfId="19483"/>
    <cellStyle name="40% - Accent5 2 2 4 2 3 3 2" xfId="31099"/>
    <cellStyle name="40% - Accent5 2 2 4 2 3 3 3" xfId="46955"/>
    <cellStyle name="40% - Accent5 2 2 4 2 3 4" xfId="25291"/>
    <cellStyle name="40% - Accent5 2 2 4 2 3 5" xfId="38480"/>
    <cellStyle name="40% - Accent5 2 2 4 2 4" xfId="16962"/>
    <cellStyle name="40% - Accent5 2 2 4 2 4 2" xfId="22770"/>
    <cellStyle name="40% - Accent5 2 2 4 2 4 2 2" xfId="34386"/>
    <cellStyle name="40% - Accent5 2 2 4 2 4 2 3" xfId="50242"/>
    <cellStyle name="40% - Accent5 2 2 4 2 4 3" xfId="28578"/>
    <cellStyle name="40% - Accent5 2 2 4 2 4 4" xfId="44434"/>
    <cellStyle name="40% - Accent5 2 2 4 2 5" xfId="9625"/>
    <cellStyle name="40% - Accent5 2 2 4 2 5 2" xfId="20651"/>
    <cellStyle name="40% - Accent5 2 2 4 2 5 2 2" xfId="32267"/>
    <cellStyle name="40% - Accent5 2 2 4 2 5 2 3" xfId="48123"/>
    <cellStyle name="40% - Accent5 2 2 4 2 5 3" xfId="26459"/>
    <cellStyle name="40% - Accent5 2 2 4 2 5 4" xfId="39927"/>
    <cellStyle name="40% - Accent5 2 2 4 2 6" xfId="18314"/>
    <cellStyle name="40% - Accent5 2 2 4 2 6 2" xfId="29930"/>
    <cellStyle name="40% - Accent5 2 2 4 2 6 3" xfId="45786"/>
    <cellStyle name="40% - Accent5 2 2 4 2 7" xfId="3784"/>
    <cellStyle name="40% - Accent5 2 2 4 2 8" xfId="24122"/>
    <cellStyle name="40% - Accent5 2 2 4 2 9" xfId="35987"/>
    <cellStyle name="40% - Accent5 2 2 4 3" xfId="1444"/>
    <cellStyle name="40% - Accent5 2 2 4 3 2" xfId="8042"/>
    <cellStyle name="40% - Accent5 2 2 4 3 2 2" xfId="11055"/>
    <cellStyle name="40% - Accent5 2 2 4 3 2 2 2" xfId="21783"/>
    <cellStyle name="40% - Accent5 2 2 4 3 2 2 2 2" xfId="33399"/>
    <cellStyle name="40% - Accent5 2 2 4 3 2 2 2 3" xfId="49255"/>
    <cellStyle name="40% - Accent5 2 2 4 3 2 2 3" xfId="27591"/>
    <cellStyle name="40% - Accent5 2 2 4 3 2 2 4" xfId="41197"/>
    <cellStyle name="40% - Accent5 2 2 4 3 2 3" xfId="19665"/>
    <cellStyle name="40% - Accent5 2 2 4 3 2 3 2" xfId="31281"/>
    <cellStyle name="40% - Accent5 2 2 4 3 2 3 3" xfId="47137"/>
    <cellStyle name="40% - Accent5 2 2 4 3 2 4" xfId="25473"/>
    <cellStyle name="40% - Accent5 2 2 4 3 2 5" xfId="38662"/>
    <cellStyle name="40% - Accent5 2 2 4 3 3" xfId="17144"/>
    <cellStyle name="40% - Accent5 2 2 4 3 3 2" xfId="22952"/>
    <cellStyle name="40% - Accent5 2 2 4 3 3 2 2" xfId="34568"/>
    <cellStyle name="40% - Accent5 2 2 4 3 3 2 3" xfId="50424"/>
    <cellStyle name="40% - Accent5 2 2 4 3 3 3" xfId="28760"/>
    <cellStyle name="40% - Accent5 2 2 4 3 3 4" xfId="44616"/>
    <cellStyle name="40% - Accent5 2 2 4 3 4" xfId="9807"/>
    <cellStyle name="40% - Accent5 2 2 4 3 4 2" xfId="20833"/>
    <cellStyle name="40% - Accent5 2 2 4 3 4 2 2" xfId="32449"/>
    <cellStyle name="40% - Accent5 2 2 4 3 4 2 3" xfId="48305"/>
    <cellStyle name="40% - Accent5 2 2 4 3 4 3" xfId="26641"/>
    <cellStyle name="40% - Accent5 2 2 4 3 4 4" xfId="40109"/>
    <cellStyle name="40% - Accent5 2 2 4 3 5" xfId="18496"/>
    <cellStyle name="40% - Accent5 2 2 4 3 5 2" xfId="30112"/>
    <cellStyle name="40% - Accent5 2 2 4 3 5 3" xfId="45968"/>
    <cellStyle name="40% - Accent5 2 2 4 3 6" xfId="3971"/>
    <cellStyle name="40% - Accent5 2 2 4 3 7" xfId="24304"/>
    <cellStyle name="40% - Accent5 2 2 4 3 8" xfId="36169"/>
    <cellStyle name="40% - Accent5 2 2 4 4" xfId="1758"/>
    <cellStyle name="40% - Accent5 2 2 4 4 2" xfId="8302"/>
    <cellStyle name="40% - Accent5 2 2 4 4 2 2" xfId="11331"/>
    <cellStyle name="40% - Accent5 2 2 4 4 2 2 2" xfId="22039"/>
    <cellStyle name="40% - Accent5 2 2 4 4 2 2 2 2" xfId="33655"/>
    <cellStyle name="40% - Accent5 2 2 4 4 2 2 2 3" xfId="49511"/>
    <cellStyle name="40% - Accent5 2 2 4 4 2 2 3" xfId="27847"/>
    <cellStyle name="40% - Accent5 2 2 4 4 2 2 4" xfId="41463"/>
    <cellStyle name="40% - Accent5 2 2 4 4 2 3" xfId="19921"/>
    <cellStyle name="40% - Accent5 2 2 4 4 2 3 2" xfId="31537"/>
    <cellStyle name="40% - Accent5 2 2 4 4 2 3 3" xfId="47393"/>
    <cellStyle name="40% - Accent5 2 2 4 4 2 4" xfId="25729"/>
    <cellStyle name="40% - Accent5 2 2 4 4 2 5" xfId="38921"/>
    <cellStyle name="40% - Accent5 2 2 4 4 3" xfId="17400"/>
    <cellStyle name="40% - Accent5 2 2 4 4 3 2" xfId="23208"/>
    <cellStyle name="40% - Accent5 2 2 4 4 3 2 2" xfId="34824"/>
    <cellStyle name="40% - Accent5 2 2 4 4 3 2 3" xfId="50680"/>
    <cellStyle name="40% - Accent5 2 2 4 4 3 3" xfId="29016"/>
    <cellStyle name="40% - Accent5 2 2 4 4 3 4" xfId="44872"/>
    <cellStyle name="40% - Accent5 2 2 4 4 4" xfId="9479"/>
    <cellStyle name="40% - Accent5 2 2 4 4 4 2" xfId="20505"/>
    <cellStyle name="40% - Accent5 2 2 4 4 4 2 2" xfId="32121"/>
    <cellStyle name="40% - Accent5 2 2 4 4 4 2 3" xfId="47977"/>
    <cellStyle name="40% - Accent5 2 2 4 4 4 3" xfId="26313"/>
    <cellStyle name="40% - Accent5 2 2 4 4 4 4" xfId="39781"/>
    <cellStyle name="40% - Accent5 2 2 4 4 5" xfId="18752"/>
    <cellStyle name="40% - Accent5 2 2 4 4 5 2" xfId="30368"/>
    <cellStyle name="40% - Accent5 2 2 4 4 5 3" xfId="46224"/>
    <cellStyle name="40% - Accent5 2 2 4 4 6" xfId="4285"/>
    <cellStyle name="40% - Accent5 2 2 4 4 7" xfId="24560"/>
    <cellStyle name="40% - Accent5 2 2 4 4 8" xfId="36452"/>
    <cellStyle name="40% - Accent5 2 2 4 5" xfId="1015"/>
    <cellStyle name="40% - Accent5 2 2 4 5 2" xfId="7710"/>
    <cellStyle name="40% - Accent5 2 2 4 5 2 2" xfId="16816"/>
    <cellStyle name="40% - Accent5 2 2 4 5 2 2 2" xfId="22624"/>
    <cellStyle name="40% - Accent5 2 2 4 5 2 2 2 2" xfId="34240"/>
    <cellStyle name="40% - Accent5 2 2 4 5 2 2 2 3" xfId="50096"/>
    <cellStyle name="40% - Accent5 2 2 4 5 2 2 3" xfId="28432"/>
    <cellStyle name="40% - Accent5 2 2 4 5 2 2 4" xfId="44288"/>
    <cellStyle name="40% - Accent5 2 2 4 5 2 3" xfId="19337"/>
    <cellStyle name="40% - Accent5 2 2 4 5 2 3 2" xfId="30953"/>
    <cellStyle name="40% - Accent5 2 2 4 5 2 3 3" xfId="46809"/>
    <cellStyle name="40% - Accent5 2 2 4 5 2 4" xfId="25145"/>
    <cellStyle name="40% - Accent5 2 2 4 5 2 5" xfId="38332"/>
    <cellStyle name="40% - Accent5 2 2 4 5 3" xfId="10692"/>
    <cellStyle name="40% - Accent5 2 2 4 5 3 2" xfId="21455"/>
    <cellStyle name="40% - Accent5 2 2 4 5 3 2 2" xfId="33071"/>
    <cellStyle name="40% - Accent5 2 2 4 5 3 2 3" xfId="48927"/>
    <cellStyle name="40% - Accent5 2 2 4 5 3 3" xfId="27263"/>
    <cellStyle name="40% - Accent5 2 2 4 5 3 4" xfId="40852"/>
    <cellStyle name="40% - Accent5 2 2 4 5 4" xfId="18168"/>
    <cellStyle name="40% - Accent5 2 2 4 5 4 2" xfId="29784"/>
    <cellStyle name="40% - Accent5 2 2 4 5 4 3" xfId="45640"/>
    <cellStyle name="40% - Accent5 2 2 4 5 5" xfId="3551"/>
    <cellStyle name="40% - Accent5 2 2 4 5 6" xfId="23976"/>
    <cellStyle name="40% - Accent5 2 2 4 5 7" xfId="35800"/>
    <cellStyle name="40% - Accent5 2 2 4 6" xfId="3244"/>
    <cellStyle name="40% - Accent5 2 2 4 6 2" xfId="10472"/>
    <cellStyle name="40% - Accent5 2 2 4 6 2 2" xfId="21235"/>
    <cellStyle name="40% - Accent5 2 2 4 6 2 2 2" xfId="32851"/>
    <cellStyle name="40% - Accent5 2 2 4 6 2 2 3" xfId="48707"/>
    <cellStyle name="40% - Accent5 2 2 4 6 2 3" xfId="27043"/>
    <cellStyle name="40% - Accent5 2 2 4 6 2 4" xfId="40632"/>
    <cellStyle name="40% - Accent5 2 2 4 6 3" xfId="17948"/>
    <cellStyle name="40% - Accent5 2 2 4 6 3 2" xfId="29564"/>
    <cellStyle name="40% - Accent5 2 2 4 6 3 3" xfId="45420"/>
    <cellStyle name="40% - Accent5 2 2 4 6 4" xfId="23756"/>
    <cellStyle name="40% - Accent5 2 2 4 6 5" xfId="35543"/>
    <cellStyle name="40% - Accent5 2 2 4 7" xfId="7403"/>
    <cellStyle name="40% - Accent5 2 2 4 7 2" xfId="10079"/>
    <cellStyle name="40% - Accent5 2 2 4 7 2 2" xfId="21052"/>
    <cellStyle name="40% - Accent5 2 2 4 7 2 2 2" xfId="32668"/>
    <cellStyle name="40% - Accent5 2 2 4 7 2 2 3" xfId="48524"/>
    <cellStyle name="40% - Accent5 2 2 4 7 2 3" xfId="26860"/>
    <cellStyle name="40% - Accent5 2 2 4 7 2 4" xfId="40355"/>
    <cellStyle name="40% - Accent5 2 2 4 7 3" xfId="19117"/>
    <cellStyle name="40% - Accent5 2 2 4 7 3 2" xfId="30733"/>
    <cellStyle name="40% - Accent5 2 2 4 7 3 3" xfId="46589"/>
    <cellStyle name="40% - Accent5 2 2 4 7 4" xfId="24925"/>
    <cellStyle name="40% - Accent5 2 2 4 7 5" xfId="38075"/>
    <cellStyle name="40% - Accent5 2 2 4 8" xfId="16596"/>
    <cellStyle name="40% - Accent5 2 2 4 8 2" xfId="22404"/>
    <cellStyle name="40% - Accent5 2 2 4 8 2 2" xfId="34020"/>
    <cellStyle name="40% - Accent5 2 2 4 8 2 3" xfId="49876"/>
    <cellStyle name="40% - Accent5 2 2 4 8 3" xfId="28212"/>
    <cellStyle name="40% - Accent5 2 2 4 8 4" xfId="44068"/>
    <cellStyle name="40% - Accent5 2 2 4 9" xfId="9223"/>
    <cellStyle name="40% - Accent5 2 2 4 9 2" xfId="20249"/>
    <cellStyle name="40% - Accent5 2 2 4 9 2 2" xfId="31865"/>
    <cellStyle name="40% - Accent5 2 2 4 9 2 3" xfId="47721"/>
    <cellStyle name="40% - Accent5 2 2 4 9 3" xfId="26057"/>
    <cellStyle name="40% - Accent5 2 2 4 9 4" xfId="39525"/>
    <cellStyle name="40% - Accent5 2 2 5" xfId="541"/>
    <cellStyle name="40% - Accent5 2 2 5 10" xfId="17656"/>
    <cellStyle name="40% - Accent5 2 2 5 10 2" xfId="29272"/>
    <cellStyle name="40% - Accent5 2 2 5 10 3" xfId="45128"/>
    <cellStyle name="40% - Accent5 2 2 5 11" xfId="2654"/>
    <cellStyle name="40% - Accent5 2 2 5 12" xfId="23464"/>
    <cellStyle name="40% - Accent5 2 2 5 13" xfId="35111"/>
    <cellStyle name="40% - Accent5 2 2 5 2" xfId="1298"/>
    <cellStyle name="40% - Accent5 2 2 5 2 2" xfId="1996"/>
    <cellStyle name="40% - Accent5 2 2 5 2 2 2" xfId="8540"/>
    <cellStyle name="40% - Accent5 2 2 5 2 2 2 2" xfId="17582"/>
    <cellStyle name="40% - Accent5 2 2 5 2 2 2 2 2" xfId="23390"/>
    <cellStyle name="40% - Accent5 2 2 5 2 2 2 2 2 2" xfId="35006"/>
    <cellStyle name="40% - Accent5 2 2 5 2 2 2 2 2 3" xfId="50862"/>
    <cellStyle name="40% - Accent5 2 2 5 2 2 2 2 3" xfId="29198"/>
    <cellStyle name="40% - Accent5 2 2 5 2 2 2 2 4" xfId="45054"/>
    <cellStyle name="40% - Accent5 2 2 5 2 2 2 3" xfId="20103"/>
    <cellStyle name="40% - Accent5 2 2 5 2 2 2 3 2" xfId="31719"/>
    <cellStyle name="40% - Accent5 2 2 5 2 2 2 3 3" xfId="47575"/>
    <cellStyle name="40% - Accent5 2 2 5 2 2 2 4" xfId="25911"/>
    <cellStyle name="40% - Accent5 2 2 5 2 2 2 5" xfId="39130"/>
    <cellStyle name="40% - Accent5 2 2 5 2 2 3" xfId="11513"/>
    <cellStyle name="40% - Accent5 2 2 5 2 2 3 2" xfId="22221"/>
    <cellStyle name="40% - Accent5 2 2 5 2 2 3 2 2" xfId="33837"/>
    <cellStyle name="40% - Accent5 2 2 5 2 2 3 2 3" xfId="49693"/>
    <cellStyle name="40% - Accent5 2 2 5 2 2 3 3" xfId="28029"/>
    <cellStyle name="40% - Accent5 2 2 5 2 2 3 4" xfId="41645"/>
    <cellStyle name="40% - Accent5 2 2 5 2 2 4" xfId="18934"/>
    <cellStyle name="40% - Accent5 2 2 5 2 2 4 2" xfId="30550"/>
    <cellStyle name="40% - Accent5 2 2 5 2 2 4 3" xfId="46406"/>
    <cellStyle name="40% - Accent5 2 2 5 2 2 5" xfId="4523"/>
    <cellStyle name="40% - Accent5 2 2 5 2 2 6" xfId="24742"/>
    <cellStyle name="40% - Accent5 2 2 5 2 2 7" xfId="36661"/>
    <cellStyle name="40% - Accent5 2 2 5 2 3" xfId="7896"/>
    <cellStyle name="40% - Accent5 2 2 5 2 3 2" xfId="10909"/>
    <cellStyle name="40% - Accent5 2 2 5 2 3 2 2" xfId="21637"/>
    <cellStyle name="40% - Accent5 2 2 5 2 3 2 2 2" xfId="33253"/>
    <cellStyle name="40% - Accent5 2 2 5 2 3 2 2 3" xfId="49109"/>
    <cellStyle name="40% - Accent5 2 2 5 2 3 2 3" xfId="27445"/>
    <cellStyle name="40% - Accent5 2 2 5 2 3 2 4" xfId="41051"/>
    <cellStyle name="40% - Accent5 2 2 5 2 3 3" xfId="19519"/>
    <cellStyle name="40% - Accent5 2 2 5 2 3 3 2" xfId="31135"/>
    <cellStyle name="40% - Accent5 2 2 5 2 3 3 3" xfId="46991"/>
    <cellStyle name="40% - Accent5 2 2 5 2 3 4" xfId="25327"/>
    <cellStyle name="40% - Accent5 2 2 5 2 3 5" xfId="38516"/>
    <cellStyle name="40% - Accent5 2 2 5 2 4" xfId="16998"/>
    <cellStyle name="40% - Accent5 2 2 5 2 4 2" xfId="22806"/>
    <cellStyle name="40% - Accent5 2 2 5 2 4 2 2" xfId="34422"/>
    <cellStyle name="40% - Accent5 2 2 5 2 4 2 3" xfId="50278"/>
    <cellStyle name="40% - Accent5 2 2 5 2 4 3" xfId="28614"/>
    <cellStyle name="40% - Accent5 2 2 5 2 4 4" xfId="44470"/>
    <cellStyle name="40% - Accent5 2 2 5 2 5" xfId="9661"/>
    <cellStyle name="40% - Accent5 2 2 5 2 5 2" xfId="20687"/>
    <cellStyle name="40% - Accent5 2 2 5 2 5 2 2" xfId="32303"/>
    <cellStyle name="40% - Accent5 2 2 5 2 5 2 3" xfId="48159"/>
    <cellStyle name="40% - Accent5 2 2 5 2 5 3" xfId="26495"/>
    <cellStyle name="40% - Accent5 2 2 5 2 5 4" xfId="39963"/>
    <cellStyle name="40% - Accent5 2 2 5 2 6" xfId="18350"/>
    <cellStyle name="40% - Accent5 2 2 5 2 6 2" xfId="29966"/>
    <cellStyle name="40% - Accent5 2 2 5 2 6 3" xfId="45822"/>
    <cellStyle name="40% - Accent5 2 2 5 2 7" xfId="3825"/>
    <cellStyle name="40% - Accent5 2 2 5 2 8" xfId="24158"/>
    <cellStyle name="40% - Accent5 2 2 5 2 9" xfId="36023"/>
    <cellStyle name="40% - Accent5 2 2 5 3" xfId="1480"/>
    <cellStyle name="40% - Accent5 2 2 5 3 2" xfId="8078"/>
    <cellStyle name="40% - Accent5 2 2 5 3 2 2" xfId="11091"/>
    <cellStyle name="40% - Accent5 2 2 5 3 2 2 2" xfId="21819"/>
    <cellStyle name="40% - Accent5 2 2 5 3 2 2 2 2" xfId="33435"/>
    <cellStyle name="40% - Accent5 2 2 5 3 2 2 2 3" xfId="49291"/>
    <cellStyle name="40% - Accent5 2 2 5 3 2 2 3" xfId="27627"/>
    <cellStyle name="40% - Accent5 2 2 5 3 2 2 4" xfId="41233"/>
    <cellStyle name="40% - Accent5 2 2 5 3 2 3" xfId="19701"/>
    <cellStyle name="40% - Accent5 2 2 5 3 2 3 2" xfId="31317"/>
    <cellStyle name="40% - Accent5 2 2 5 3 2 3 3" xfId="47173"/>
    <cellStyle name="40% - Accent5 2 2 5 3 2 4" xfId="25509"/>
    <cellStyle name="40% - Accent5 2 2 5 3 2 5" xfId="38698"/>
    <cellStyle name="40% - Accent5 2 2 5 3 3" xfId="17180"/>
    <cellStyle name="40% - Accent5 2 2 5 3 3 2" xfId="22988"/>
    <cellStyle name="40% - Accent5 2 2 5 3 3 2 2" xfId="34604"/>
    <cellStyle name="40% - Accent5 2 2 5 3 3 2 3" xfId="50460"/>
    <cellStyle name="40% - Accent5 2 2 5 3 3 3" xfId="28796"/>
    <cellStyle name="40% - Accent5 2 2 5 3 3 4" xfId="44652"/>
    <cellStyle name="40% - Accent5 2 2 5 3 4" xfId="9843"/>
    <cellStyle name="40% - Accent5 2 2 5 3 4 2" xfId="20869"/>
    <cellStyle name="40% - Accent5 2 2 5 3 4 2 2" xfId="32485"/>
    <cellStyle name="40% - Accent5 2 2 5 3 4 2 3" xfId="48341"/>
    <cellStyle name="40% - Accent5 2 2 5 3 4 3" xfId="26677"/>
    <cellStyle name="40% - Accent5 2 2 5 3 4 4" xfId="40145"/>
    <cellStyle name="40% - Accent5 2 2 5 3 5" xfId="18532"/>
    <cellStyle name="40% - Accent5 2 2 5 3 5 2" xfId="30148"/>
    <cellStyle name="40% - Accent5 2 2 5 3 5 3" xfId="46004"/>
    <cellStyle name="40% - Accent5 2 2 5 3 6" xfId="4007"/>
    <cellStyle name="40% - Accent5 2 2 5 3 7" xfId="24340"/>
    <cellStyle name="40% - Accent5 2 2 5 3 8" xfId="36205"/>
    <cellStyle name="40% - Accent5 2 2 5 4" xfId="1628"/>
    <cellStyle name="40% - Accent5 2 2 5 4 2" xfId="8193"/>
    <cellStyle name="40% - Accent5 2 2 5 4 2 2" xfId="11215"/>
    <cellStyle name="40% - Accent5 2 2 5 4 2 2 2" xfId="21930"/>
    <cellStyle name="40% - Accent5 2 2 5 4 2 2 2 2" xfId="33546"/>
    <cellStyle name="40% - Accent5 2 2 5 4 2 2 2 3" xfId="49402"/>
    <cellStyle name="40% - Accent5 2 2 5 4 2 2 3" xfId="27738"/>
    <cellStyle name="40% - Accent5 2 2 5 4 2 2 4" xfId="41351"/>
    <cellStyle name="40% - Accent5 2 2 5 4 2 3" xfId="19812"/>
    <cellStyle name="40% - Accent5 2 2 5 4 2 3 2" xfId="31428"/>
    <cellStyle name="40% - Accent5 2 2 5 4 2 3 3" xfId="47284"/>
    <cellStyle name="40% - Accent5 2 2 5 4 2 4" xfId="25620"/>
    <cellStyle name="40% - Accent5 2 2 5 4 2 5" xfId="38812"/>
    <cellStyle name="40% - Accent5 2 2 5 4 3" xfId="17291"/>
    <cellStyle name="40% - Accent5 2 2 5 4 3 2" xfId="23099"/>
    <cellStyle name="40% - Accent5 2 2 5 4 3 2 2" xfId="34715"/>
    <cellStyle name="40% - Accent5 2 2 5 4 3 2 3" xfId="50571"/>
    <cellStyle name="40% - Accent5 2 2 5 4 3 3" xfId="28907"/>
    <cellStyle name="40% - Accent5 2 2 5 4 3 4" xfId="44763"/>
    <cellStyle name="40% - Accent5 2 2 5 4 4" xfId="9370"/>
    <cellStyle name="40% - Accent5 2 2 5 4 4 2" xfId="20396"/>
    <cellStyle name="40% - Accent5 2 2 5 4 4 2 2" xfId="32012"/>
    <cellStyle name="40% - Accent5 2 2 5 4 4 2 3" xfId="47868"/>
    <cellStyle name="40% - Accent5 2 2 5 4 4 3" xfId="26204"/>
    <cellStyle name="40% - Accent5 2 2 5 4 4 4" xfId="39672"/>
    <cellStyle name="40% - Accent5 2 2 5 4 5" xfId="18643"/>
    <cellStyle name="40% - Accent5 2 2 5 4 5 2" xfId="30259"/>
    <cellStyle name="40% - Accent5 2 2 5 4 5 3" xfId="46115"/>
    <cellStyle name="40% - Accent5 2 2 5 4 6" xfId="4155"/>
    <cellStyle name="40% - Accent5 2 2 5 4 7" xfId="24451"/>
    <cellStyle name="40% - Accent5 2 2 5 4 8" xfId="36337"/>
    <cellStyle name="40% - Accent5 2 2 5 5" xfId="899"/>
    <cellStyle name="40% - Accent5 2 2 5 5 2" xfId="7594"/>
    <cellStyle name="40% - Accent5 2 2 5 5 2 2" xfId="16707"/>
    <cellStyle name="40% - Accent5 2 2 5 5 2 2 2" xfId="22515"/>
    <cellStyle name="40% - Accent5 2 2 5 5 2 2 2 2" xfId="34131"/>
    <cellStyle name="40% - Accent5 2 2 5 5 2 2 2 3" xfId="49987"/>
    <cellStyle name="40% - Accent5 2 2 5 5 2 2 3" xfId="28323"/>
    <cellStyle name="40% - Accent5 2 2 5 5 2 2 4" xfId="44179"/>
    <cellStyle name="40% - Accent5 2 2 5 5 2 3" xfId="19228"/>
    <cellStyle name="40% - Accent5 2 2 5 5 2 3 2" xfId="30844"/>
    <cellStyle name="40% - Accent5 2 2 5 5 2 3 3" xfId="46700"/>
    <cellStyle name="40% - Accent5 2 2 5 5 2 4" xfId="25036"/>
    <cellStyle name="40% - Accent5 2 2 5 5 2 5" xfId="38220"/>
    <cellStyle name="40% - Accent5 2 2 5 5 3" xfId="10583"/>
    <cellStyle name="40% - Accent5 2 2 5 5 3 2" xfId="21346"/>
    <cellStyle name="40% - Accent5 2 2 5 5 3 2 2" xfId="32962"/>
    <cellStyle name="40% - Accent5 2 2 5 5 3 2 3" xfId="48818"/>
    <cellStyle name="40% - Accent5 2 2 5 5 3 3" xfId="27154"/>
    <cellStyle name="40% - Accent5 2 2 5 5 3 4" xfId="40743"/>
    <cellStyle name="40% - Accent5 2 2 5 5 4" xfId="18059"/>
    <cellStyle name="40% - Accent5 2 2 5 5 4 2" xfId="29675"/>
    <cellStyle name="40% - Accent5 2 2 5 5 4 3" xfId="45531"/>
    <cellStyle name="40% - Accent5 2 2 5 5 5" xfId="3435"/>
    <cellStyle name="40% - Accent5 2 2 5 5 6" xfId="23867"/>
    <cellStyle name="40% - Accent5 2 2 5 5 7" xfId="35688"/>
    <cellStyle name="40% - Accent5 2 2 5 6" xfId="3101"/>
    <cellStyle name="40% - Accent5 2 2 5 6 2" xfId="10331"/>
    <cellStyle name="40% - Accent5 2 2 5 6 2 2" xfId="21126"/>
    <cellStyle name="40% - Accent5 2 2 5 6 2 2 2" xfId="32742"/>
    <cellStyle name="40% - Accent5 2 2 5 6 2 2 3" xfId="48598"/>
    <cellStyle name="40% - Accent5 2 2 5 6 2 3" xfId="26934"/>
    <cellStyle name="40% - Accent5 2 2 5 6 2 4" xfId="40506"/>
    <cellStyle name="40% - Accent5 2 2 5 6 3" xfId="17839"/>
    <cellStyle name="40% - Accent5 2 2 5 6 3 2" xfId="29455"/>
    <cellStyle name="40% - Accent5 2 2 5 6 3 3" xfId="45311"/>
    <cellStyle name="40% - Accent5 2 2 5 6 4" xfId="23647"/>
    <cellStyle name="40% - Accent5 2 2 5 6 5" xfId="35417"/>
    <cellStyle name="40% - Accent5 2 2 5 7" xfId="7294"/>
    <cellStyle name="40% - Accent5 2 2 5 7 2" xfId="9964"/>
    <cellStyle name="40% - Accent5 2 2 5 7 2 2" xfId="20943"/>
    <cellStyle name="40% - Accent5 2 2 5 7 2 2 2" xfId="32559"/>
    <cellStyle name="40% - Accent5 2 2 5 7 2 2 3" xfId="48415"/>
    <cellStyle name="40% - Accent5 2 2 5 7 2 3" xfId="26751"/>
    <cellStyle name="40% - Accent5 2 2 5 7 2 4" xfId="40244"/>
    <cellStyle name="40% - Accent5 2 2 5 7 3" xfId="19008"/>
    <cellStyle name="40% - Accent5 2 2 5 7 3 2" xfId="30624"/>
    <cellStyle name="40% - Accent5 2 2 5 7 3 3" xfId="46480"/>
    <cellStyle name="40% - Accent5 2 2 5 7 4" xfId="24816"/>
    <cellStyle name="40% - Accent5 2 2 5 7 5" xfId="37966"/>
    <cellStyle name="40% - Accent5 2 2 5 8" xfId="16487"/>
    <cellStyle name="40% - Accent5 2 2 5 8 2" xfId="22295"/>
    <cellStyle name="40% - Accent5 2 2 5 8 2 2" xfId="33911"/>
    <cellStyle name="40% - Accent5 2 2 5 8 2 3" xfId="49767"/>
    <cellStyle name="40% - Accent5 2 2 5 8 3" xfId="28103"/>
    <cellStyle name="40% - Accent5 2 2 5 8 4" xfId="43959"/>
    <cellStyle name="40% - Accent5 2 2 5 9" xfId="9259"/>
    <cellStyle name="40% - Accent5 2 2 5 9 2" xfId="20285"/>
    <cellStyle name="40% - Accent5 2 2 5 9 2 2" xfId="31901"/>
    <cellStyle name="40% - Accent5 2 2 5 9 2 3" xfId="47757"/>
    <cellStyle name="40% - Accent5 2 2 5 9 3" xfId="26093"/>
    <cellStyle name="40% - Accent5 2 2 5 9 4" xfId="39561"/>
    <cellStyle name="40% - Accent5 2 2 6" xfId="1092"/>
    <cellStyle name="40% - Accent5 2 2 6 2" xfId="1851"/>
    <cellStyle name="40% - Accent5 2 2 6 2 2" xfId="8395"/>
    <cellStyle name="40% - Accent5 2 2 6 2 2 2" xfId="17437"/>
    <cellStyle name="40% - Accent5 2 2 6 2 2 2 2" xfId="23245"/>
    <cellStyle name="40% - Accent5 2 2 6 2 2 2 2 2" xfId="34861"/>
    <cellStyle name="40% - Accent5 2 2 6 2 2 2 2 3" xfId="50717"/>
    <cellStyle name="40% - Accent5 2 2 6 2 2 2 3" xfId="29053"/>
    <cellStyle name="40% - Accent5 2 2 6 2 2 2 4" xfId="44909"/>
    <cellStyle name="40% - Accent5 2 2 6 2 2 3" xfId="19958"/>
    <cellStyle name="40% - Accent5 2 2 6 2 2 3 2" xfId="31574"/>
    <cellStyle name="40% - Accent5 2 2 6 2 2 3 3" xfId="47430"/>
    <cellStyle name="40% - Accent5 2 2 6 2 2 4" xfId="25766"/>
    <cellStyle name="40% - Accent5 2 2 6 2 2 5" xfId="38985"/>
    <cellStyle name="40% - Accent5 2 2 6 2 3" xfId="11368"/>
    <cellStyle name="40% - Accent5 2 2 6 2 3 2" xfId="22076"/>
    <cellStyle name="40% - Accent5 2 2 6 2 3 2 2" xfId="33692"/>
    <cellStyle name="40% - Accent5 2 2 6 2 3 2 3" xfId="49548"/>
    <cellStyle name="40% - Accent5 2 2 6 2 3 3" xfId="27884"/>
    <cellStyle name="40% - Accent5 2 2 6 2 3 4" xfId="41500"/>
    <cellStyle name="40% - Accent5 2 2 6 2 4" xfId="18789"/>
    <cellStyle name="40% - Accent5 2 2 6 2 4 2" xfId="30405"/>
    <cellStyle name="40% - Accent5 2 2 6 2 4 3" xfId="46261"/>
    <cellStyle name="40% - Accent5 2 2 6 2 5" xfId="4378"/>
    <cellStyle name="40% - Accent5 2 2 6 2 6" xfId="24597"/>
    <cellStyle name="40% - Accent5 2 2 6 2 7" xfId="36516"/>
    <cellStyle name="40% - Accent5 2 2 6 3" xfId="7751"/>
    <cellStyle name="40% - Accent5 2 2 6 3 2" xfId="10749"/>
    <cellStyle name="40% - Accent5 2 2 6 3 2 2" xfId="21492"/>
    <cellStyle name="40% - Accent5 2 2 6 3 2 2 2" xfId="33108"/>
    <cellStyle name="40% - Accent5 2 2 6 3 2 2 3" xfId="48964"/>
    <cellStyle name="40% - Accent5 2 2 6 3 2 3" xfId="27300"/>
    <cellStyle name="40% - Accent5 2 2 6 3 2 4" xfId="40898"/>
    <cellStyle name="40% - Accent5 2 2 6 3 3" xfId="19374"/>
    <cellStyle name="40% - Accent5 2 2 6 3 3 2" xfId="30990"/>
    <cellStyle name="40% - Accent5 2 2 6 3 3 3" xfId="46846"/>
    <cellStyle name="40% - Accent5 2 2 6 3 4" xfId="25182"/>
    <cellStyle name="40% - Accent5 2 2 6 3 5" xfId="38371"/>
    <cellStyle name="40% - Accent5 2 2 6 4" xfId="16853"/>
    <cellStyle name="40% - Accent5 2 2 6 4 2" xfId="22661"/>
    <cellStyle name="40% - Accent5 2 2 6 4 2 2" xfId="34277"/>
    <cellStyle name="40% - Accent5 2 2 6 4 2 3" xfId="50133"/>
    <cellStyle name="40% - Accent5 2 2 6 4 3" xfId="28469"/>
    <cellStyle name="40% - Accent5 2 2 6 4 4" xfId="44325"/>
    <cellStyle name="40% - Accent5 2 2 6 5" xfId="9516"/>
    <cellStyle name="40% - Accent5 2 2 6 5 2" xfId="20542"/>
    <cellStyle name="40% - Accent5 2 2 6 5 2 2" xfId="32158"/>
    <cellStyle name="40% - Accent5 2 2 6 5 2 3" xfId="48014"/>
    <cellStyle name="40% - Accent5 2 2 6 5 3" xfId="26350"/>
    <cellStyle name="40% - Accent5 2 2 6 5 4" xfId="39818"/>
    <cellStyle name="40% - Accent5 2 2 6 6" xfId="18205"/>
    <cellStyle name="40% - Accent5 2 2 6 6 2" xfId="29821"/>
    <cellStyle name="40% - Accent5 2 2 6 6 3" xfId="45677"/>
    <cellStyle name="40% - Accent5 2 2 6 7" xfId="3619"/>
    <cellStyle name="40% - Accent5 2 2 6 8" xfId="24013"/>
    <cellStyle name="40% - Accent5 2 2 6 9" xfId="35851"/>
    <cellStyle name="40% - Accent5 2 2 7" xfId="1335"/>
    <cellStyle name="40% - Accent5 2 2 7 2" xfId="7933"/>
    <cellStyle name="40% - Accent5 2 2 7 2 2" xfId="10946"/>
    <cellStyle name="40% - Accent5 2 2 7 2 2 2" xfId="21674"/>
    <cellStyle name="40% - Accent5 2 2 7 2 2 2 2" xfId="33290"/>
    <cellStyle name="40% - Accent5 2 2 7 2 2 2 3" xfId="49146"/>
    <cellStyle name="40% - Accent5 2 2 7 2 2 3" xfId="27482"/>
    <cellStyle name="40% - Accent5 2 2 7 2 2 4" xfId="41088"/>
    <cellStyle name="40% - Accent5 2 2 7 2 3" xfId="19556"/>
    <cellStyle name="40% - Accent5 2 2 7 2 3 2" xfId="31172"/>
    <cellStyle name="40% - Accent5 2 2 7 2 3 3" xfId="47028"/>
    <cellStyle name="40% - Accent5 2 2 7 2 4" xfId="25364"/>
    <cellStyle name="40% - Accent5 2 2 7 2 5" xfId="38553"/>
    <cellStyle name="40% - Accent5 2 2 7 3" xfId="17035"/>
    <cellStyle name="40% - Accent5 2 2 7 3 2" xfId="22843"/>
    <cellStyle name="40% - Accent5 2 2 7 3 2 2" xfId="34459"/>
    <cellStyle name="40% - Accent5 2 2 7 3 2 3" xfId="50315"/>
    <cellStyle name="40% - Accent5 2 2 7 3 3" xfId="28651"/>
    <cellStyle name="40% - Accent5 2 2 7 3 4" xfId="44507"/>
    <cellStyle name="40% - Accent5 2 2 7 4" xfId="9698"/>
    <cellStyle name="40% - Accent5 2 2 7 4 2" xfId="20724"/>
    <cellStyle name="40% - Accent5 2 2 7 4 2 2" xfId="32340"/>
    <cellStyle name="40% - Accent5 2 2 7 4 2 3" xfId="48196"/>
    <cellStyle name="40% - Accent5 2 2 7 4 3" xfId="26532"/>
    <cellStyle name="40% - Accent5 2 2 7 4 4" xfId="40000"/>
    <cellStyle name="40% - Accent5 2 2 7 5" xfId="18387"/>
    <cellStyle name="40% - Accent5 2 2 7 5 2" xfId="30003"/>
    <cellStyle name="40% - Accent5 2 2 7 5 3" xfId="45859"/>
    <cellStyle name="40% - Accent5 2 2 7 6" xfId="3862"/>
    <cellStyle name="40% - Accent5 2 2 7 7" xfId="24195"/>
    <cellStyle name="40% - Accent5 2 2 7 8" xfId="36060"/>
    <cellStyle name="40% - Accent5 2 2 8" xfId="1521"/>
    <cellStyle name="40% - Accent5 2 2 8 2" xfId="8115"/>
    <cellStyle name="40% - Accent5 2 2 8 2 2" xfId="11130"/>
    <cellStyle name="40% - Accent5 2 2 8 2 2 2" xfId="21856"/>
    <cellStyle name="40% - Accent5 2 2 8 2 2 2 2" xfId="33472"/>
    <cellStyle name="40% - Accent5 2 2 8 2 2 2 3" xfId="49328"/>
    <cellStyle name="40% - Accent5 2 2 8 2 2 3" xfId="27664"/>
    <cellStyle name="40% - Accent5 2 2 8 2 2 4" xfId="41271"/>
    <cellStyle name="40% - Accent5 2 2 8 2 3" xfId="19738"/>
    <cellStyle name="40% - Accent5 2 2 8 2 3 2" xfId="31354"/>
    <cellStyle name="40% - Accent5 2 2 8 2 3 3" xfId="47210"/>
    <cellStyle name="40% - Accent5 2 2 8 2 4" xfId="25546"/>
    <cellStyle name="40% - Accent5 2 2 8 2 5" xfId="38735"/>
    <cellStyle name="40% - Accent5 2 2 8 3" xfId="17217"/>
    <cellStyle name="40% - Accent5 2 2 8 3 2" xfId="23025"/>
    <cellStyle name="40% - Accent5 2 2 8 3 2 2" xfId="34641"/>
    <cellStyle name="40% - Accent5 2 2 8 3 2 3" xfId="50497"/>
    <cellStyle name="40% - Accent5 2 2 8 3 3" xfId="28833"/>
    <cellStyle name="40% - Accent5 2 2 8 3 4" xfId="44689"/>
    <cellStyle name="40% - Accent5 2 2 8 4" xfId="9296"/>
    <cellStyle name="40% - Accent5 2 2 8 4 2" xfId="20322"/>
    <cellStyle name="40% - Accent5 2 2 8 4 2 2" xfId="31938"/>
    <cellStyle name="40% - Accent5 2 2 8 4 2 3" xfId="47794"/>
    <cellStyle name="40% - Accent5 2 2 8 4 3" xfId="26130"/>
    <cellStyle name="40% - Accent5 2 2 8 4 4" xfId="39598"/>
    <cellStyle name="40% - Accent5 2 2 8 5" xfId="18569"/>
    <cellStyle name="40% - Accent5 2 2 8 5 2" xfId="30185"/>
    <cellStyle name="40% - Accent5 2 2 8 5 3" xfId="46041"/>
    <cellStyle name="40% - Accent5 2 2 8 6" xfId="4048"/>
    <cellStyle name="40% - Accent5 2 2 8 7" xfId="24377"/>
    <cellStyle name="40% - Accent5 2 2 8 8" xfId="36245"/>
    <cellStyle name="40% - Accent5 2 2 9" xfId="815"/>
    <cellStyle name="40% - Accent5 2 2 9 2" xfId="7510"/>
    <cellStyle name="40% - Accent5 2 2 9 2 2" xfId="16633"/>
    <cellStyle name="40% - Accent5 2 2 9 2 2 2" xfId="22441"/>
    <cellStyle name="40% - Accent5 2 2 9 2 2 2 2" xfId="34057"/>
    <cellStyle name="40% - Accent5 2 2 9 2 2 2 3" xfId="49913"/>
    <cellStyle name="40% - Accent5 2 2 9 2 2 3" xfId="28249"/>
    <cellStyle name="40% - Accent5 2 2 9 2 2 4" xfId="44105"/>
    <cellStyle name="40% - Accent5 2 2 9 2 3" xfId="19154"/>
    <cellStyle name="40% - Accent5 2 2 9 2 3 2" xfId="30770"/>
    <cellStyle name="40% - Accent5 2 2 9 2 3 3" xfId="46626"/>
    <cellStyle name="40% - Accent5 2 2 9 2 4" xfId="24962"/>
    <cellStyle name="40% - Accent5 2 2 9 2 5" xfId="38143"/>
    <cellStyle name="40% - Accent5 2 2 9 3" xfId="10509"/>
    <cellStyle name="40% - Accent5 2 2 9 3 2" xfId="21272"/>
    <cellStyle name="40% - Accent5 2 2 9 3 2 2" xfId="32888"/>
    <cellStyle name="40% - Accent5 2 2 9 3 2 3" xfId="48744"/>
    <cellStyle name="40% - Accent5 2 2 9 3 3" xfId="27080"/>
    <cellStyle name="40% - Accent5 2 2 9 3 4" xfId="40669"/>
    <cellStyle name="40% - Accent5 2 2 9 4" xfId="17985"/>
    <cellStyle name="40% - Accent5 2 2 9 4 2" xfId="29601"/>
    <cellStyle name="40% - Accent5 2 2 9 4 3" xfId="45457"/>
    <cellStyle name="40% - Accent5 2 2 9 5" xfId="3351"/>
    <cellStyle name="40% - Accent5 2 2 9 6" xfId="23793"/>
    <cellStyle name="40% - Accent5 2 2 9 7" xfId="35611"/>
    <cellStyle name="40% - Accent5 2 3" xfId="589"/>
    <cellStyle name="40% - Accent5 2 3 10" xfId="9133"/>
    <cellStyle name="40% - Accent5 2 3 10 2" xfId="20159"/>
    <cellStyle name="40% - Accent5 2 3 10 2 2" xfId="31775"/>
    <cellStyle name="40% - Accent5 2 3 10 2 3" xfId="47631"/>
    <cellStyle name="40% - Accent5 2 3 10 3" xfId="25967"/>
    <cellStyle name="40% - Accent5 2 3 10 4" xfId="39435"/>
    <cellStyle name="40% - Accent5 2 3 11" xfId="17675"/>
    <cellStyle name="40% - Accent5 2 3 11 2" xfId="29291"/>
    <cellStyle name="40% - Accent5 2 3 11 3" xfId="45147"/>
    <cellStyle name="40% - Accent5 2 3 12" xfId="2673"/>
    <cellStyle name="40% - Accent5 2 3 13" xfId="23483"/>
    <cellStyle name="40% - Accent5 2 3 14" xfId="35130"/>
    <cellStyle name="40% - Accent5 2 3 2" xfId="918"/>
    <cellStyle name="40% - Accent5 2 3 2 2" xfId="1647"/>
    <cellStyle name="40% - Accent5 2 3 2 2 2" xfId="8212"/>
    <cellStyle name="40% - Accent5 2 3 2 2 2 2" xfId="17310"/>
    <cellStyle name="40% - Accent5 2 3 2 2 2 2 2" xfId="23118"/>
    <cellStyle name="40% - Accent5 2 3 2 2 2 2 2 2" xfId="34734"/>
    <cellStyle name="40% - Accent5 2 3 2 2 2 2 2 3" xfId="50590"/>
    <cellStyle name="40% - Accent5 2 3 2 2 2 2 3" xfId="28926"/>
    <cellStyle name="40% - Accent5 2 3 2 2 2 2 4" xfId="44782"/>
    <cellStyle name="40% - Accent5 2 3 2 2 2 3" xfId="19831"/>
    <cellStyle name="40% - Accent5 2 3 2 2 2 3 2" xfId="31447"/>
    <cellStyle name="40% - Accent5 2 3 2 2 2 3 3" xfId="47303"/>
    <cellStyle name="40% - Accent5 2 3 2 2 2 4" xfId="25639"/>
    <cellStyle name="40% - Accent5 2 3 2 2 2 5" xfId="38831"/>
    <cellStyle name="40% - Accent5 2 3 2 2 3" xfId="11234"/>
    <cellStyle name="40% - Accent5 2 3 2 2 3 2" xfId="21949"/>
    <cellStyle name="40% - Accent5 2 3 2 2 3 2 2" xfId="33565"/>
    <cellStyle name="40% - Accent5 2 3 2 2 3 2 3" xfId="49421"/>
    <cellStyle name="40% - Accent5 2 3 2 2 3 3" xfId="27757"/>
    <cellStyle name="40% - Accent5 2 3 2 2 3 4" xfId="41370"/>
    <cellStyle name="40% - Accent5 2 3 2 2 4" xfId="18662"/>
    <cellStyle name="40% - Accent5 2 3 2 2 4 2" xfId="30278"/>
    <cellStyle name="40% - Accent5 2 3 2 2 4 3" xfId="46134"/>
    <cellStyle name="40% - Accent5 2 3 2 2 5" xfId="4174"/>
    <cellStyle name="40% - Accent5 2 3 2 2 6" xfId="24470"/>
    <cellStyle name="40% - Accent5 2 3 2 2 7" xfId="36356"/>
    <cellStyle name="40% - Accent5 2 3 2 3" xfId="7613"/>
    <cellStyle name="40% - Accent5 2 3 2 3 2" xfId="10602"/>
    <cellStyle name="40% - Accent5 2 3 2 3 2 2" xfId="21365"/>
    <cellStyle name="40% - Accent5 2 3 2 3 2 2 2" xfId="32981"/>
    <cellStyle name="40% - Accent5 2 3 2 3 2 2 3" xfId="48837"/>
    <cellStyle name="40% - Accent5 2 3 2 3 2 3" xfId="27173"/>
    <cellStyle name="40% - Accent5 2 3 2 3 2 4" xfId="40762"/>
    <cellStyle name="40% - Accent5 2 3 2 3 3" xfId="19247"/>
    <cellStyle name="40% - Accent5 2 3 2 3 3 2" xfId="30863"/>
    <cellStyle name="40% - Accent5 2 3 2 3 3 3" xfId="46719"/>
    <cellStyle name="40% - Accent5 2 3 2 3 4" xfId="25055"/>
    <cellStyle name="40% - Accent5 2 3 2 3 5" xfId="38239"/>
    <cellStyle name="40% - Accent5 2 3 2 4" xfId="16726"/>
    <cellStyle name="40% - Accent5 2 3 2 4 2" xfId="22534"/>
    <cellStyle name="40% - Accent5 2 3 2 4 2 2" xfId="34150"/>
    <cellStyle name="40% - Accent5 2 3 2 4 2 3" xfId="50006"/>
    <cellStyle name="40% - Accent5 2 3 2 4 3" xfId="28342"/>
    <cellStyle name="40% - Accent5 2 3 2 4 4" xfId="44198"/>
    <cellStyle name="40% - Accent5 2 3 2 5" xfId="9389"/>
    <cellStyle name="40% - Accent5 2 3 2 5 2" xfId="20415"/>
    <cellStyle name="40% - Accent5 2 3 2 5 2 2" xfId="32031"/>
    <cellStyle name="40% - Accent5 2 3 2 5 2 3" xfId="47887"/>
    <cellStyle name="40% - Accent5 2 3 2 5 3" xfId="26223"/>
    <cellStyle name="40% - Accent5 2 3 2 5 4" xfId="39691"/>
    <cellStyle name="40% - Accent5 2 3 2 6" xfId="18078"/>
    <cellStyle name="40% - Accent5 2 3 2 6 2" xfId="29694"/>
    <cellStyle name="40% - Accent5 2 3 2 6 3" xfId="45550"/>
    <cellStyle name="40% - Accent5 2 3 2 7" xfId="3454"/>
    <cellStyle name="40% - Accent5 2 3 2 8" xfId="23886"/>
    <cellStyle name="40% - Accent5 2 3 2 9" xfId="35707"/>
    <cellStyle name="40% - Accent5 2 3 3" xfId="1140"/>
    <cellStyle name="40% - Accent5 2 3 3 2" xfId="1870"/>
    <cellStyle name="40% - Accent5 2 3 3 2 2" xfId="8414"/>
    <cellStyle name="40% - Accent5 2 3 3 2 2 2" xfId="17456"/>
    <cellStyle name="40% - Accent5 2 3 3 2 2 2 2" xfId="23264"/>
    <cellStyle name="40% - Accent5 2 3 3 2 2 2 2 2" xfId="34880"/>
    <cellStyle name="40% - Accent5 2 3 3 2 2 2 2 3" xfId="50736"/>
    <cellStyle name="40% - Accent5 2 3 3 2 2 2 3" xfId="29072"/>
    <cellStyle name="40% - Accent5 2 3 3 2 2 2 4" xfId="44928"/>
    <cellStyle name="40% - Accent5 2 3 3 2 2 3" xfId="19977"/>
    <cellStyle name="40% - Accent5 2 3 3 2 2 3 2" xfId="31593"/>
    <cellStyle name="40% - Accent5 2 3 3 2 2 3 3" xfId="47449"/>
    <cellStyle name="40% - Accent5 2 3 3 2 2 4" xfId="25785"/>
    <cellStyle name="40% - Accent5 2 3 3 2 2 5" xfId="39004"/>
    <cellStyle name="40% - Accent5 2 3 3 2 3" xfId="11387"/>
    <cellStyle name="40% - Accent5 2 3 3 2 3 2" xfId="22095"/>
    <cellStyle name="40% - Accent5 2 3 3 2 3 2 2" xfId="33711"/>
    <cellStyle name="40% - Accent5 2 3 3 2 3 2 3" xfId="49567"/>
    <cellStyle name="40% - Accent5 2 3 3 2 3 3" xfId="27903"/>
    <cellStyle name="40% - Accent5 2 3 3 2 3 4" xfId="41519"/>
    <cellStyle name="40% - Accent5 2 3 3 2 4" xfId="18808"/>
    <cellStyle name="40% - Accent5 2 3 3 2 4 2" xfId="30424"/>
    <cellStyle name="40% - Accent5 2 3 3 2 4 3" xfId="46280"/>
    <cellStyle name="40% - Accent5 2 3 3 2 5" xfId="4397"/>
    <cellStyle name="40% - Accent5 2 3 3 2 6" xfId="24616"/>
    <cellStyle name="40% - Accent5 2 3 3 2 7" xfId="36535"/>
    <cellStyle name="40% - Accent5 2 3 3 3" xfId="7770"/>
    <cellStyle name="40% - Accent5 2 3 3 3 2" xfId="10775"/>
    <cellStyle name="40% - Accent5 2 3 3 3 2 2" xfId="21511"/>
    <cellStyle name="40% - Accent5 2 3 3 3 2 2 2" xfId="33127"/>
    <cellStyle name="40% - Accent5 2 3 3 3 2 2 3" xfId="48983"/>
    <cellStyle name="40% - Accent5 2 3 3 3 2 3" xfId="27319"/>
    <cellStyle name="40% - Accent5 2 3 3 3 2 4" xfId="40919"/>
    <cellStyle name="40% - Accent5 2 3 3 3 3" xfId="19393"/>
    <cellStyle name="40% - Accent5 2 3 3 3 3 2" xfId="31009"/>
    <cellStyle name="40% - Accent5 2 3 3 3 3 3" xfId="46865"/>
    <cellStyle name="40% - Accent5 2 3 3 3 4" xfId="25201"/>
    <cellStyle name="40% - Accent5 2 3 3 3 5" xfId="38390"/>
    <cellStyle name="40% - Accent5 2 3 3 4" xfId="16872"/>
    <cellStyle name="40% - Accent5 2 3 3 4 2" xfId="22680"/>
    <cellStyle name="40% - Accent5 2 3 3 4 2 2" xfId="34296"/>
    <cellStyle name="40% - Accent5 2 3 3 4 2 3" xfId="50152"/>
    <cellStyle name="40% - Accent5 2 3 3 4 3" xfId="28488"/>
    <cellStyle name="40% - Accent5 2 3 3 4 4" xfId="44344"/>
    <cellStyle name="40% - Accent5 2 3 3 5" xfId="9535"/>
    <cellStyle name="40% - Accent5 2 3 3 5 2" xfId="20561"/>
    <cellStyle name="40% - Accent5 2 3 3 5 2 2" xfId="32177"/>
    <cellStyle name="40% - Accent5 2 3 3 5 2 3" xfId="48033"/>
    <cellStyle name="40% - Accent5 2 3 3 5 3" xfId="26369"/>
    <cellStyle name="40% - Accent5 2 3 3 5 4" xfId="39837"/>
    <cellStyle name="40% - Accent5 2 3 3 6" xfId="18224"/>
    <cellStyle name="40% - Accent5 2 3 3 6 2" xfId="29840"/>
    <cellStyle name="40% - Accent5 2 3 3 6 3" xfId="45696"/>
    <cellStyle name="40% - Accent5 2 3 3 7" xfId="3667"/>
    <cellStyle name="40% - Accent5 2 3 3 8" xfId="24032"/>
    <cellStyle name="40% - Accent5 2 3 3 9" xfId="35885"/>
    <cellStyle name="40% - Accent5 2 3 4" xfId="1354"/>
    <cellStyle name="40% - Accent5 2 3 4 2" xfId="7952"/>
    <cellStyle name="40% - Accent5 2 3 4 2 2" xfId="10965"/>
    <cellStyle name="40% - Accent5 2 3 4 2 2 2" xfId="21693"/>
    <cellStyle name="40% - Accent5 2 3 4 2 2 2 2" xfId="33309"/>
    <cellStyle name="40% - Accent5 2 3 4 2 2 2 3" xfId="49165"/>
    <cellStyle name="40% - Accent5 2 3 4 2 2 3" xfId="27501"/>
    <cellStyle name="40% - Accent5 2 3 4 2 2 4" xfId="41107"/>
    <cellStyle name="40% - Accent5 2 3 4 2 3" xfId="19575"/>
    <cellStyle name="40% - Accent5 2 3 4 2 3 2" xfId="31191"/>
    <cellStyle name="40% - Accent5 2 3 4 2 3 3" xfId="47047"/>
    <cellStyle name="40% - Accent5 2 3 4 2 4" xfId="25383"/>
    <cellStyle name="40% - Accent5 2 3 4 2 5" xfId="38572"/>
    <cellStyle name="40% - Accent5 2 3 4 3" xfId="17054"/>
    <cellStyle name="40% - Accent5 2 3 4 3 2" xfId="22862"/>
    <cellStyle name="40% - Accent5 2 3 4 3 2 2" xfId="34478"/>
    <cellStyle name="40% - Accent5 2 3 4 3 2 3" xfId="50334"/>
    <cellStyle name="40% - Accent5 2 3 4 3 3" xfId="28670"/>
    <cellStyle name="40% - Accent5 2 3 4 3 4" xfId="44526"/>
    <cellStyle name="40% - Accent5 2 3 4 4" xfId="9717"/>
    <cellStyle name="40% - Accent5 2 3 4 4 2" xfId="20743"/>
    <cellStyle name="40% - Accent5 2 3 4 4 2 2" xfId="32359"/>
    <cellStyle name="40% - Accent5 2 3 4 4 2 3" xfId="48215"/>
    <cellStyle name="40% - Accent5 2 3 4 4 3" xfId="26551"/>
    <cellStyle name="40% - Accent5 2 3 4 4 4" xfId="40019"/>
    <cellStyle name="40% - Accent5 2 3 4 5" xfId="18406"/>
    <cellStyle name="40% - Accent5 2 3 4 5 2" xfId="30022"/>
    <cellStyle name="40% - Accent5 2 3 4 5 3" xfId="45878"/>
    <cellStyle name="40% - Accent5 2 3 4 6" xfId="3881"/>
    <cellStyle name="40% - Accent5 2 3 4 7" xfId="24214"/>
    <cellStyle name="40% - Accent5 2 3 4 8" xfId="36079"/>
    <cellStyle name="40% - Accent5 2 3 5" xfId="1569"/>
    <cellStyle name="40% - Accent5 2 3 5 2" xfId="8134"/>
    <cellStyle name="40% - Accent5 2 3 5 2 2" xfId="11160"/>
    <cellStyle name="40% - Accent5 2 3 5 2 2 2" xfId="21875"/>
    <cellStyle name="40% - Accent5 2 3 5 2 2 2 2" xfId="33491"/>
    <cellStyle name="40% - Accent5 2 3 5 2 2 2 3" xfId="49347"/>
    <cellStyle name="40% - Accent5 2 3 5 2 2 3" xfId="27683"/>
    <cellStyle name="40% - Accent5 2 3 5 2 2 4" xfId="41296"/>
    <cellStyle name="40% - Accent5 2 3 5 2 3" xfId="19757"/>
    <cellStyle name="40% - Accent5 2 3 5 2 3 2" xfId="31373"/>
    <cellStyle name="40% - Accent5 2 3 5 2 3 3" xfId="47229"/>
    <cellStyle name="40% - Accent5 2 3 5 2 4" xfId="25565"/>
    <cellStyle name="40% - Accent5 2 3 5 2 5" xfId="38754"/>
    <cellStyle name="40% - Accent5 2 3 5 3" xfId="17236"/>
    <cellStyle name="40% - Accent5 2 3 5 3 2" xfId="23044"/>
    <cellStyle name="40% - Accent5 2 3 5 3 2 2" xfId="34660"/>
    <cellStyle name="40% - Accent5 2 3 5 3 2 3" xfId="50516"/>
    <cellStyle name="40% - Accent5 2 3 5 3 3" xfId="28852"/>
    <cellStyle name="40% - Accent5 2 3 5 3 4" xfId="44708"/>
    <cellStyle name="40% - Accent5 2 3 5 4" xfId="9315"/>
    <cellStyle name="40% - Accent5 2 3 5 4 2" xfId="20341"/>
    <cellStyle name="40% - Accent5 2 3 5 4 2 2" xfId="31957"/>
    <cellStyle name="40% - Accent5 2 3 5 4 2 3" xfId="47813"/>
    <cellStyle name="40% - Accent5 2 3 5 4 3" xfId="26149"/>
    <cellStyle name="40% - Accent5 2 3 5 4 4" xfId="39617"/>
    <cellStyle name="40% - Accent5 2 3 5 5" xfId="18588"/>
    <cellStyle name="40% - Accent5 2 3 5 5 2" xfId="30204"/>
    <cellStyle name="40% - Accent5 2 3 5 5 3" xfId="46060"/>
    <cellStyle name="40% - Accent5 2 3 5 6" xfId="4096"/>
    <cellStyle name="40% - Accent5 2 3 5 7" xfId="24396"/>
    <cellStyle name="40% - Accent5 2 3 5 8" xfId="36279"/>
    <cellStyle name="40% - Accent5 2 3 6" xfId="843"/>
    <cellStyle name="40% - Accent5 2 3 6 2" xfId="7538"/>
    <cellStyle name="40% - Accent5 2 3 6 2 2" xfId="16652"/>
    <cellStyle name="40% - Accent5 2 3 6 2 2 2" xfId="22460"/>
    <cellStyle name="40% - Accent5 2 3 6 2 2 2 2" xfId="34076"/>
    <cellStyle name="40% - Accent5 2 3 6 2 2 2 3" xfId="49932"/>
    <cellStyle name="40% - Accent5 2 3 6 2 2 3" xfId="28268"/>
    <cellStyle name="40% - Accent5 2 3 6 2 2 4" xfId="44124"/>
    <cellStyle name="40% - Accent5 2 3 6 2 3" xfId="19173"/>
    <cellStyle name="40% - Accent5 2 3 6 2 3 2" xfId="30789"/>
    <cellStyle name="40% - Accent5 2 3 6 2 3 3" xfId="46645"/>
    <cellStyle name="40% - Accent5 2 3 6 2 4" xfId="24981"/>
    <cellStyle name="40% - Accent5 2 3 6 2 5" xfId="38164"/>
    <cellStyle name="40% - Accent5 2 3 6 3" xfId="10528"/>
    <cellStyle name="40% - Accent5 2 3 6 3 2" xfId="21291"/>
    <cellStyle name="40% - Accent5 2 3 6 3 2 2" xfId="32907"/>
    <cellStyle name="40% - Accent5 2 3 6 3 2 3" xfId="48763"/>
    <cellStyle name="40% - Accent5 2 3 6 3 3" xfId="27099"/>
    <cellStyle name="40% - Accent5 2 3 6 3 4" xfId="40688"/>
    <cellStyle name="40% - Accent5 2 3 6 4" xfId="18004"/>
    <cellStyle name="40% - Accent5 2 3 6 4 2" xfId="29620"/>
    <cellStyle name="40% - Accent5 2 3 6 4 3" xfId="45476"/>
    <cellStyle name="40% - Accent5 2 3 6 5" xfId="3379"/>
    <cellStyle name="40% - Accent5 2 3 6 6" xfId="23812"/>
    <cellStyle name="40% - Accent5 2 3 6 7" xfId="35632"/>
    <cellStyle name="40% - Accent5 2 3 7" xfId="3139"/>
    <cellStyle name="40% - Accent5 2 3 7 2" xfId="10368"/>
    <cellStyle name="40% - Accent5 2 3 7 2 2" xfId="21145"/>
    <cellStyle name="40% - Accent5 2 3 7 2 2 2" xfId="32761"/>
    <cellStyle name="40% - Accent5 2 3 7 2 2 3" xfId="48617"/>
    <cellStyle name="40% - Accent5 2 3 7 2 3" xfId="26953"/>
    <cellStyle name="40% - Accent5 2 3 7 2 4" xfId="40535"/>
    <cellStyle name="40% - Accent5 2 3 7 3" xfId="17858"/>
    <cellStyle name="40% - Accent5 2 3 7 3 2" xfId="29474"/>
    <cellStyle name="40% - Accent5 2 3 7 3 3" xfId="45330"/>
    <cellStyle name="40% - Accent5 2 3 7 4" xfId="23666"/>
    <cellStyle name="40% - Accent5 2 3 7 5" xfId="35446"/>
    <cellStyle name="40% - Accent5 2 3 8" xfId="7313"/>
    <cellStyle name="40% - Accent5 2 3 8 2" xfId="9983"/>
    <cellStyle name="40% - Accent5 2 3 8 2 2" xfId="20962"/>
    <cellStyle name="40% - Accent5 2 3 8 2 2 2" xfId="32578"/>
    <cellStyle name="40% - Accent5 2 3 8 2 2 3" xfId="48434"/>
    <cellStyle name="40% - Accent5 2 3 8 2 3" xfId="26770"/>
    <cellStyle name="40% - Accent5 2 3 8 2 4" xfId="40263"/>
    <cellStyle name="40% - Accent5 2 3 8 3" xfId="19027"/>
    <cellStyle name="40% - Accent5 2 3 8 3 2" xfId="30643"/>
    <cellStyle name="40% - Accent5 2 3 8 3 3" xfId="46499"/>
    <cellStyle name="40% - Accent5 2 3 8 4" xfId="24835"/>
    <cellStyle name="40% - Accent5 2 3 8 5" xfId="37985"/>
    <cellStyle name="40% - Accent5 2 3 9" xfId="16506"/>
    <cellStyle name="40% - Accent5 2 3 9 2" xfId="22314"/>
    <cellStyle name="40% - Accent5 2 3 9 2 2" xfId="33930"/>
    <cellStyle name="40% - Accent5 2 3 9 2 3" xfId="49786"/>
    <cellStyle name="40% - Accent5 2 3 9 3" xfId="28122"/>
    <cellStyle name="40% - Accent5 2 3 9 4" xfId="43978"/>
    <cellStyle name="40% - Accent5 2 4" xfId="629"/>
    <cellStyle name="40% - Accent5 2 4 10" xfId="17711"/>
    <cellStyle name="40% - Accent5 2 4 10 2" xfId="29327"/>
    <cellStyle name="40% - Accent5 2 4 10 3" xfId="45183"/>
    <cellStyle name="40% - Accent5 2 4 11" xfId="2713"/>
    <cellStyle name="40% - Accent5 2 4 12" xfId="23519"/>
    <cellStyle name="40% - Accent5 2 4 13" xfId="35170"/>
    <cellStyle name="40% - Accent5 2 4 2" xfId="1180"/>
    <cellStyle name="40% - Accent5 2 4 2 2" xfId="1906"/>
    <cellStyle name="40% - Accent5 2 4 2 2 2" xfId="8450"/>
    <cellStyle name="40% - Accent5 2 4 2 2 2 2" xfId="17492"/>
    <cellStyle name="40% - Accent5 2 4 2 2 2 2 2" xfId="23300"/>
    <cellStyle name="40% - Accent5 2 4 2 2 2 2 2 2" xfId="34916"/>
    <cellStyle name="40% - Accent5 2 4 2 2 2 2 2 3" xfId="50772"/>
    <cellStyle name="40% - Accent5 2 4 2 2 2 2 3" xfId="29108"/>
    <cellStyle name="40% - Accent5 2 4 2 2 2 2 4" xfId="44964"/>
    <cellStyle name="40% - Accent5 2 4 2 2 2 3" xfId="20013"/>
    <cellStyle name="40% - Accent5 2 4 2 2 2 3 2" xfId="31629"/>
    <cellStyle name="40% - Accent5 2 4 2 2 2 3 3" xfId="47485"/>
    <cellStyle name="40% - Accent5 2 4 2 2 2 4" xfId="25821"/>
    <cellStyle name="40% - Accent5 2 4 2 2 2 5" xfId="39040"/>
    <cellStyle name="40% - Accent5 2 4 2 2 3" xfId="11423"/>
    <cellStyle name="40% - Accent5 2 4 2 2 3 2" xfId="22131"/>
    <cellStyle name="40% - Accent5 2 4 2 2 3 2 2" xfId="33747"/>
    <cellStyle name="40% - Accent5 2 4 2 2 3 2 3" xfId="49603"/>
    <cellStyle name="40% - Accent5 2 4 2 2 3 3" xfId="27939"/>
    <cellStyle name="40% - Accent5 2 4 2 2 3 4" xfId="41555"/>
    <cellStyle name="40% - Accent5 2 4 2 2 4" xfId="18844"/>
    <cellStyle name="40% - Accent5 2 4 2 2 4 2" xfId="30460"/>
    <cellStyle name="40% - Accent5 2 4 2 2 4 3" xfId="46316"/>
    <cellStyle name="40% - Accent5 2 4 2 2 5" xfId="4433"/>
    <cellStyle name="40% - Accent5 2 4 2 2 6" xfId="24652"/>
    <cellStyle name="40% - Accent5 2 4 2 2 7" xfId="36571"/>
    <cellStyle name="40% - Accent5 2 4 2 3" xfId="7806"/>
    <cellStyle name="40% - Accent5 2 4 2 3 2" xfId="10811"/>
    <cellStyle name="40% - Accent5 2 4 2 3 2 2" xfId="21547"/>
    <cellStyle name="40% - Accent5 2 4 2 3 2 2 2" xfId="33163"/>
    <cellStyle name="40% - Accent5 2 4 2 3 2 2 3" xfId="49019"/>
    <cellStyle name="40% - Accent5 2 4 2 3 2 3" xfId="27355"/>
    <cellStyle name="40% - Accent5 2 4 2 3 2 4" xfId="40955"/>
    <cellStyle name="40% - Accent5 2 4 2 3 3" xfId="19429"/>
    <cellStyle name="40% - Accent5 2 4 2 3 3 2" xfId="31045"/>
    <cellStyle name="40% - Accent5 2 4 2 3 3 3" xfId="46901"/>
    <cellStyle name="40% - Accent5 2 4 2 3 4" xfId="25237"/>
    <cellStyle name="40% - Accent5 2 4 2 3 5" xfId="38426"/>
    <cellStyle name="40% - Accent5 2 4 2 4" xfId="16908"/>
    <cellStyle name="40% - Accent5 2 4 2 4 2" xfId="22716"/>
    <cellStyle name="40% - Accent5 2 4 2 4 2 2" xfId="34332"/>
    <cellStyle name="40% - Accent5 2 4 2 4 2 3" xfId="50188"/>
    <cellStyle name="40% - Accent5 2 4 2 4 3" xfId="28524"/>
    <cellStyle name="40% - Accent5 2 4 2 4 4" xfId="44380"/>
    <cellStyle name="40% - Accent5 2 4 2 5" xfId="9571"/>
    <cellStyle name="40% - Accent5 2 4 2 5 2" xfId="20597"/>
    <cellStyle name="40% - Accent5 2 4 2 5 2 2" xfId="32213"/>
    <cellStyle name="40% - Accent5 2 4 2 5 2 3" xfId="48069"/>
    <cellStyle name="40% - Accent5 2 4 2 5 3" xfId="26405"/>
    <cellStyle name="40% - Accent5 2 4 2 5 4" xfId="39873"/>
    <cellStyle name="40% - Accent5 2 4 2 6" xfId="18260"/>
    <cellStyle name="40% - Accent5 2 4 2 6 2" xfId="29876"/>
    <cellStyle name="40% - Accent5 2 4 2 6 3" xfId="45732"/>
    <cellStyle name="40% - Accent5 2 4 2 7" xfId="3707"/>
    <cellStyle name="40% - Accent5 2 4 2 8" xfId="24068"/>
    <cellStyle name="40% - Accent5 2 4 2 9" xfId="35925"/>
    <cellStyle name="40% - Accent5 2 4 3" xfId="1390"/>
    <cellStyle name="40% - Accent5 2 4 3 2" xfId="7988"/>
    <cellStyle name="40% - Accent5 2 4 3 2 2" xfId="11001"/>
    <cellStyle name="40% - Accent5 2 4 3 2 2 2" xfId="21729"/>
    <cellStyle name="40% - Accent5 2 4 3 2 2 2 2" xfId="33345"/>
    <cellStyle name="40% - Accent5 2 4 3 2 2 2 3" xfId="49201"/>
    <cellStyle name="40% - Accent5 2 4 3 2 2 3" xfId="27537"/>
    <cellStyle name="40% - Accent5 2 4 3 2 2 4" xfId="41143"/>
    <cellStyle name="40% - Accent5 2 4 3 2 3" xfId="19611"/>
    <cellStyle name="40% - Accent5 2 4 3 2 3 2" xfId="31227"/>
    <cellStyle name="40% - Accent5 2 4 3 2 3 3" xfId="47083"/>
    <cellStyle name="40% - Accent5 2 4 3 2 4" xfId="25419"/>
    <cellStyle name="40% - Accent5 2 4 3 2 5" xfId="38608"/>
    <cellStyle name="40% - Accent5 2 4 3 3" xfId="17090"/>
    <cellStyle name="40% - Accent5 2 4 3 3 2" xfId="22898"/>
    <cellStyle name="40% - Accent5 2 4 3 3 2 2" xfId="34514"/>
    <cellStyle name="40% - Accent5 2 4 3 3 2 3" xfId="50370"/>
    <cellStyle name="40% - Accent5 2 4 3 3 3" xfId="28706"/>
    <cellStyle name="40% - Accent5 2 4 3 3 4" xfId="44562"/>
    <cellStyle name="40% - Accent5 2 4 3 4" xfId="9753"/>
    <cellStyle name="40% - Accent5 2 4 3 4 2" xfId="20779"/>
    <cellStyle name="40% - Accent5 2 4 3 4 2 2" xfId="32395"/>
    <cellStyle name="40% - Accent5 2 4 3 4 2 3" xfId="48251"/>
    <cellStyle name="40% - Accent5 2 4 3 4 3" xfId="26587"/>
    <cellStyle name="40% - Accent5 2 4 3 4 4" xfId="40055"/>
    <cellStyle name="40% - Accent5 2 4 3 5" xfId="18442"/>
    <cellStyle name="40% - Accent5 2 4 3 5 2" xfId="30058"/>
    <cellStyle name="40% - Accent5 2 4 3 5 3" xfId="45914"/>
    <cellStyle name="40% - Accent5 2 4 3 6" xfId="3917"/>
    <cellStyle name="40% - Accent5 2 4 3 7" xfId="24250"/>
    <cellStyle name="40% - Accent5 2 4 3 8" xfId="36115"/>
    <cellStyle name="40% - Accent5 2 4 4" xfId="1685"/>
    <cellStyle name="40% - Accent5 2 4 4 2" xfId="8248"/>
    <cellStyle name="40% - Accent5 2 4 4 2 2" xfId="11270"/>
    <cellStyle name="40% - Accent5 2 4 4 2 2 2" xfId="21985"/>
    <cellStyle name="40% - Accent5 2 4 4 2 2 2 2" xfId="33601"/>
    <cellStyle name="40% - Accent5 2 4 4 2 2 2 3" xfId="49457"/>
    <cellStyle name="40% - Accent5 2 4 4 2 2 3" xfId="27793"/>
    <cellStyle name="40% - Accent5 2 4 4 2 2 4" xfId="41406"/>
    <cellStyle name="40% - Accent5 2 4 4 2 3" xfId="19867"/>
    <cellStyle name="40% - Accent5 2 4 4 2 3 2" xfId="31483"/>
    <cellStyle name="40% - Accent5 2 4 4 2 3 3" xfId="47339"/>
    <cellStyle name="40% - Accent5 2 4 4 2 4" xfId="25675"/>
    <cellStyle name="40% - Accent5 2 4 4 2 5" xfId="38867"/>
    <cellStyle name="40% - Accent5 2 4 4 3" xfId="17346"/>
    <cellStyle name="40% - Accent5 2 4 4 3 2" xfId="23154"/>
    <cellStyle name="40% - Accent5 2 4 4 3 2 2" xfId="34770"/>
    <cellStyle name="40% - Accent5 2 4 4 3 2 3" xfId="50626"/>
    <cellStyle name="40% - Accent5 2 4 4 3 3" xfId="28962"/>
    <cellStyle name="40% - Accent5 2 4 4 3 4" xfId="44818"/>
    <cellStyle name="40% - Accent5 2 4 4 4" xfId="9425"/>
    <cellStyle name="40% - Accent5 2 4 4 4 2" xfId="20451"/>
    <cellStyle name="40% - Accent5 2 4 4 4 2 2" xfId="32067"/>
    <cellStyle name="40% - Accent5 2 4 4 4 2 3" xfId="47923"/>
    <cellStyle name="40% - Accent5 2 4 4 4 3" xfId="26259"/>
    <cellStyle name="40% - Accent5 2 4 4 4 4" xfId="39727"/>
    <cellStyle name="40% - Accent5 2 4 4 5" xfId="18698"/>
    <cellStyle name="40% - Accent5 2 4 4 5 2" xfId="30314"/>
    <cellStyle name="40% - Accent5 2 4 4 5 3" xfId="46170"/>
    <cellStyle name="40% - Accent5 2 4 4 6" xfId="4212"/>
    <cellStyle name="40% - Accent5 2 4 4 7" xfId="24506"/>
    <cellStyle name="40% - Accent5 2 4 4 8" xfId="36394"/>
    <cellStyle name="40% - Accent5 2 4 5" xfId="955"/>
    <cellStyle name="40% - Accent5 2 4 5 2" xfId="7650"/>
    <cellStyle name="40% - Accent5 2 4 5 2 2" xfId="16762"/>
    <cellStyle name="40% - Accent5 2 4 5 2 2 2" xfId="22570"/>
    <cellStyle name="40% - Accent5 2 4 5 2 2 2 2" xfId="34186"/>
    <cellStyle name="40% - Accent5 2 4 5 2 2 2 3" xfId="50042"/>
    <cellStyle name="40% - Accent5 2 4 5 2 2 3" xfId="28378"/>
    <cellStyle name="40% - Accent5 2 4 5 2 2 4" xfId="44234"/>
    <cellStyle name="40% - Accent5 2 4 5 2 3" xfId="19283"/>
    <cellStyle name="40% - Accent5 2 4 5 2 3 2" xfId="30899"/>
    <cellStyle name="40% - Accent5 2 4 5 2 3 3" xfId="46755"/>
    <cellStyle name="40% - Accent5 2 4 5 2 4" xfId="25091"/>
    <cellStyle name="40% - Accent5 2 4 5 2 5" xfId="38276"/>
    <cellStyle name="40% - Accent5 2 4 5 3" xfId="10638"/>
    <cellStyle name="40% - Accent5 2 4 5 3 2" xfId="21401"/>
    <cellStyle name="40% - Accent5 2 4 5 3 2 2" xfId="33017"/>
    <cellStyle name="40% - Accent5 2 4 5 3 2 3" xfId="48873"/>
    <cellStyle name="40% - Accent5 2 4 5 3 3" xfId="27209"/>
    <cellStyle name="40% - Accent5 2 4 5 3 4" xfId="40798"/>
    <cellStyle name="40% - Accent5 2 4 5 4" xfId="18114"/>
    <cellStyle name="40% - Accent5 2 4 5 4 2" xfId="29730"/>
    <cellStyle name="40% - Accent5 2 4 5 4 3" xfId="45586"/>
    <cellStyle name="40% - Accent5 2 4 5 5" xfId="3491"/>
    <cellStyle name="40% - Accent5 2 4 5 6" xfId="23922"/>
    <cellStyle name="40% - Accent5 2 4 5 7" xfId="35744"/>
    <cellStyle name="40% - Accent5 2 4 6" xfId="3178"/>
    <cellStyle name="40% - Accent5 2 4 6 2" xfId="10407"/>
    <cellStyle name="40% - Accent5 2 4 6 2 2" xfId="21181"/>
    <cellStyle name="40% - Accent5 2 4 6 2 2 2" xfId="32797"/>
    <cellStyle name="40% - Accent5 2 4 6 2 2 3" xfId="48653"/>
    <cellStyle name="40% - Accent5 2 4 6 2 3" xfId="26989"/>
    <cellStyle name="40% - Accent5 2 4 6 2 4" xfId="40573"/>
    <cellStyle name="40% - Accent5 2 4 6 3" xfId="17894"/>
    <cellStyle name="40% - Accent5 2 4 6 3 2" xfId="29510"/>
    <cellStyle name="40% - Accent5 2 4 6 3 3" xfId="45366"/>
    <cellStyle name="40% - Accent5 2 4 6 4" xfId="23702"/>
    <cellStyle name="40% - Accent5 2 4 6 5" xfId="35484"/>
    <cellStyle name="40% - Accent5 2 4 7" xfId="7349"/>
    <cellStyle name="40% - Accent5 2 4 7 2" xfId="10019"/>
    <cellStyle name="40% - Accent5 2 4 7 2 2" xfId="20998"/>
    <cellStyle name="40% - Accent5 2 4 7 2 2 2" xfId="32614"/>
    <cellStyle name="40% - Accent5 2 4 7 2 2 3" xfId="48470"/>
    <cellStyle name="40% - Accent5 2 4 7 2 3" xfId="26806"/>
    <cellStyle name="40% - Accent5 2 4 7 2 4" xfId="40299"/>
    <cellStyle name="40% - Accent5 2 4 7 3" xfId="19063"/>
    <cellStyle name="40% - Accent5 2 4 7 3 2" xfId="30679"/>
    <cellStyle name="40% - Accent5 2 4 7 3 3" xfId="46535"/>
    <cellStyle name="40% - Accent5 2 4 7 4" xfId="24871"/>
    <cellStyle name="40% - Accent5 2 4 7 5" xfId="38021"/>
    <cellStyle name="40% - Accent5 2 4 8" xfId="16542"/>
    <cellStyle name="40% - Accent5 2 4 8 2" xfId="22350"/>
    <cellStyle name="40% - Accent5 2 4 8 2 2" xfId="33966"/>
    <cellStyle name="40% - Accent5 2 4 8 2 3" xfId="49822"/>
    <cellStyle name="40% - Accent5 2 4 8 3" xfId="28158"/>
    <cellStyle name="40% - Accent5 2 4 8 4" xfId="44014"/>
    <cellStyle name="40% - Accent5 2 4 9" xfId="9169"/>
    <cellStyle name="40% - Accent5 2 4 9 2" xfId="20195"/>
    <cellStyle name="40% - Accent5 2 4 9 2 2" xfId="31811"/>
    <cellStyle name="40% - Accent5 2 4 9 2 3" xfId="47667"/>
    <cellStyle name="40% - Accent5 2 4 9 3" xfId="26003"/>
    <cellStyle name="40% - Accent5 2 4 9 4" xfId="39471"/>
    <cellStyle name="40% - Accent5 2 5" xfId="683"/>
    <cellStyle name="40% - Accent5 2 5 10" xfId="17747"/>
    <cellStyle name="40% - Accent5 2 5 10 2" xfId="29363"/>
    <cellStyle name="40% - Accent5 2 5 10 3" xfId="45219"/>
    <cellStyle name="40% - Accent5 2 5 11" xfId="2767"/>
    <cellStyle name="40% - Accent5 2 5 12" xfId="23555"/>
    <cellStyle name="40% - Accent5 2 5 13" xfId="35214"/>
    <cellStyle name="40% - Accent5 2 5 2" xfId="1234"/>
    <cellStyle name="40% - Accent5 2 5 2 2" xfId="1942"/>
    <cellStyle name="40% - Accent5 2 5 2 2 2" xfId="8486"/>
    <cellStyle name="40% - Accent5 2 5 2 2 2 2" xfId="17528"/>
    <cellStyle name="40% - Accent5 2 5 2 2 2 2 2" xfId="23336"/>
    <cellStyle name="40% - Accent5 2 5 2 2 2 2 2 2" xfId="34952"/>
    <cellStyle name="40% - Accent5 2 5 2 2 2 2 2 3" xfId="50808"/>
    <cellStyle name="40% - Accent5 2 5 2 2 2 2 3" xfId="29144"/>
    <cellStyle name="40% - Accent5 2 5 2 2 2 2 4" xfId="45000"/>
    <cellStyle name="40% - Accent5 2 5 2 2 2 3" xfId="20049"/>
    <cellStyle name="40% - Accent5 2 5 2 2 2 3 2" xfId="31665"/>
    <cellStyle name="40% - Accent5 2 5 2 2 2 3 3" xfId="47521"/>
    <cellStyle name="40% - Accent5 2 5 2 2 2 4" xfId="25857"/>
    <cellStyle name="40% - Accent5 2 5 2 2 2 5" xfId="39076"/>
    <cellStyle name="40% - Accent5 2 5 2 2 3" xfId="11459"/>
    <cellStyle name="40% - Accent5 2 5 2 2 3 2" xfId="22167"/>
    <cellStyle name="40% - Accent5 2 5 2 2 3 2 2" xfId="33783"/>
    <cellStyle name="40% - Accent5 2 5 2 2 3 2 3" xfId="49639"/>
    <cellStyle name="40% - Accent5 2 5 2 2 3 3" xfId="27975"/>
    <cellStyle name="40% - Accent5 2 5 2 2 3 4" xfId="41591"/>
    <cellStyle name="40% - Accent5 2 5 2 2 4" xfId="18880"/>
    <cellStyle name="40% - Accent5 2 5 2 2 4 2" xfId="30496"/>
    <cellStyle name="40% - Accent5 2 5 2 2 4 3" xfId="46352"/>
    <cellStyle name="40% - Accent5 2 5 2 2 5" xfId="4469"/>
    <cellStyle name="40% - Accent5 2 5 2 2 6" xfId="24688"/>
    <cellStyle name="40% - Accent5 2 5 2 2 7" xfId="36607"/>
    <cellStyle name="40% - Accent5 2 5 2 3" xfId="7842"/>
    <cellStyle name="40% - Accent5 2 5 2 3 2" xfId="10853"/>
    <cellStyle name="40% - Accent5 2 5 2 3 2 2" xfId="21583"/>
    <cellStyle name="40% - Accent5 2 5 2 3 2 2 2" xfId="33199"/>
    <cellStyle name="40% - Accent5 2 5 2 3 2 2 3" xfId="49055"/>
    <cellStyle name="40% - Accent5 2 5 2 3 2 3" xfId="27391"/>
    <cellStyle name="40% - Accent5 2 5 2 3 2 4" xfId="40996"/>
    <cellStyle name="40% - Accent5 2 5 2 3 3" xfId="19465"/>
    <cellStyle name="40% - Accent5 2 5 2 3 3 2" xfId="31081"/>
    <cellStyle name="40% - Accent5 2 5 2 3 3 3" xfId="46937"/>
    <cellStyle name="40% - Accent5 2 5 2 3 4" xfId="25273"/>
    <cellStyle name="40% - Accent5 2 5 2 3 5" xfId="38462"/>
    <cellStyle name="40% - Accent5 2 5 2 4" xfId="16944"/>
    <cellStyle name="40% - Accent5 2 5 2 4 2" xfId="22752"/>
    <cellStyle name="40% - Accent5 2 5 2 4 2 2" xfId="34368"/>
    <cellStyle name="40% - Accent5 2 5 2 4 2 3" xfId="50224"/>
    <cellStyle name="40% - Accent5 2 5 2 4 3" xfId="28560"/>
    <cellStyle name="40% - Accent5 2 5 2 4 4" xfId="44416"/>
    <cellStyle name="40% - Accent5 2 5 2 5" xfId="9607"/>
    <cellStyle name="40% - Accent5 2 5 2 5 2" xfId="20633"/>
    <cellStyle name="40% - Accent5 2 5 2 5 2 2" xfId="32249"/>
    <cellStyle name="40% - Accent5 2 5 2 5 2 3" xfId="48105"/>
    <cellStyle name="40% - Accent5 2 5 2 5 3" xfId="26441"/>
    <cellStyle name="40% - Accent5 2 5 2 5 4" xfId="39909"/>
    <cellStyle name="40% - Accent5 2 5 2 6" xfId="18296"/>
    <cellStyle name="40% - Accent5 2 5 2 6 2" xfId="29912"/>
    <cellStyle name="40% - Accent5 2 5 2 6 3" xfId="45768"/>
    <cellStyle name="40% - Accent5 2 5 2 7" xfId="3761"/>
    <cellStyle name="40% - Accent5 2 5 2 8" xfId="24104"/>
    <cellStyle name="40% - Accent5 2 5 2 9" xfId="35969"/>
    <cellStyle name="40% - Accent5 2 5 3" xfId="1426"/>
    <cellStyle name="40% - Accent5 2 5 3 2" xfId="8024"/>
    <cellStyle name="40% - Accent5 2 5 3 2 2" xfId="11037"/>
    <cellStyle name="40% - Accent5 2 5 3 2 2 2" xfId="21765"/>
    <cellStyle name="40% - Accent5 2 5 3 2 2 2 2" xfId="33381"/>
    <cellStyle name="40% - Accent5 2 5 3 2 2 2 3" xfId="49237"/>
    <cellStyle name="40% - Accent5 2 5 3 2 2 3" xfId="27573"/>
    <cellStyle name="40% - Accent5 2 5 3 2 2 4" xfId="41179"/>
    <cellStyle name="40% - Accent5 2 5 3 2 3" xfId="19647"/>
    <cellStyle name="40% - Accent5 2 5 3 2 3 2" xfId="31263"/>
    <cellStyle name="40% - Accent5 2 5 3 2 3 3" xfId="47119"/>
    <cellStyle name="40% - Accent5 2 5 3 2 4" xfId="25455"/>
    <cellStyle name="40% - Accent5 2 5 3 2 5" xfId="38644"/>
    <cellStyle name="40% - Accent5 2 5 3 3" xfId="17126"/>
    <cellStyle name="40% - Accent5 2 5 3 3 2" xfId="22934"/>
    <cellStyle name="40% - Accent5 2 5 3 3 2 2" xfId="34550"/>
    <cellStyle name="40% - Accent5 2 5 3 3 2 3" xfId="50406"/>
    <cellStyle name="40% - Accent5 2 5 3 3 3" xfId="28742"/>
    <cellStyle name="40% - Accent5 2 5 3 3 4" xfId="44598"/>
    <cellStyle name="40% - Accent5 2 5 3 4" xfId="9789"/>
    <cellStyle name="40% - Accent5 2 5 3 4 2" xfId="20815"/>
    <cellStyle name="40% - Accent5 2 5 3 4 2 2" xfId="32431"/>
    <cellStyle name="40% - Accent5 2 5 3 4 2 3" xfId="48287"/>
    <cellStyle name="40% - Accent5 2 5 3 4 3" xfId="26623"/>
    <cellStyle name="40% - Accent5 2 5 3 4 4" xfId="40091"/>
    <cellStyle name="40% - Accent5 2 5 3 5" xfId="18478"/>
    <cellStyle name="40% - Accent5 2 5 3 5 2" xfId="30094"/>
    <cellStyle name="40% - Accent5 2 5 3 5 3" xfId="45950"/>
    <cellStyle name="40% - Accent5 2 5 3 6" xfId="3953"/>
    <cellStyle name="40% - Accent5 2 5 3 7" xfId="24286"/>
    <cellStyle name="40% - Accent5 2 5 3 8" xfId="36151"/>
    <cellStyle name="40% - Accent5 2 5 4" xfId="1735"/>
    <cellStyle name="40% - Accent5 2 5 4 2" xfId="8284"/>
    <cellStyle name="40% - Accent5 2 5 4 2 2" xfId="11311"/>
    <cellStyle name="40% - Accent5 2 5 4 2 2 2" xfId="22021"/>
    <cellStyle name="40% - Accent5 2 5 4 2 2 2 2" xfId="33637"/>
    <cellStyle name="40% - Accent5 2 5 4 2 2 2 3" xfId="49493"/>
    <cellStyle name="40% - Accent5 2 5 4 2 2 3" xfId="27829"/>
    <cellStyle name="40% - Accent5 2 5 4 2 2 4" xfId="41444"/>
    <cellStyle name="40% - Accent5 2 5 4 2 3" xfId="19903"/>
    <cellStyle name="40% - Accent5 2 5 4 2 3 2" xfId="31519"/>
    <cellStyle name="40% - Accent5 2 5 4 2 3 3" xfId="47375"/>
    <cellStyle name="40% - Accent5 2 5 4 2 4" xfId="25711"/>
    <cellStyle name="40% - Accent5 2 5 4 2 5" xfId="38903"/>
    <cellStyle name="40% - Accent5 2 5 4 3" xfId="17382"/>
    <cellStyle name="40% - Accent5 2 5 4 3 2" xfId="23190"/>
    <cellStyle name="40% - Accent5 2 5 4 3 2 2" xfId="34806"/>
    <cellStyle name="40% - Accent5 2 5 4 3 2 3" xfId="50662"/>
    <cellStyle name="40% - Accent5 2 5 4 3 3" xfId="28998"/>
    <cellStyle name="40% - Accent5 2 5 4 3 4" xfId="44854"/>
    <cellStyle name="40% - Accent5 2 5 4 4" xfId="9461"/>
    <cellStyle name="40% - Accent5 2 5 4 4 2" xfId="20487"/>
    <cellStyle name="40% - Accent5 2 5 4 4 2 2" xfId="32103"/>
    <cellStyle name="40% - Accent5 2 5 4 4 2 3" xfId="47959"/>
    <cellStyle name="40% - Accent5 2 5 4 4 3" xfId="26295"/>
    <cellStyle name="40% - Accent5 2 5 4 4 4" xfId="39763"/>
    <cellStyle name="40% - Accent5 2 5 4 5" xfId="18734"/>
    <cellStyle name="40% - Accent5 2 5 4 5 2" xfId="30350"/>
    <cellStyle name="40% - Accent5 2 5 4 5 3" xfId="46206"/>
    <cellStyle name="40% - Accent5 2 5 4 6" xfId="4262"/>
    <cellStyle name="40% - Accent5 2 5 4 7" xfId="24542"/>
    <cellStyle name="40% - Accent5 2 5 4 8" xfId="36434"/>
    <cellStyle name="40% - Accent5 2 5 5" xfId="995"/>
    <cellStyle name="40% - Accent5 2 5 5 2" xfId="7690"/>
    <cellStyle name="40% - Accent5 2 5 5 2 2" xfId="16798"/>
    <cellStyle name="40% - Accent5 2 5 5 2 2 2" xfId="22606"/>
    <cellStyle name="40% - Accent5 2 5 5 2 2 2 2" xfId="34222"/>
    <cellStyle name="40% - Accent5 2 5 5 2 2 2 3" xfId="50078"/>
    <cellStyle name="40% - Accent5 2 5 5 2 2 3" xfId="28414"/>
    <cellStyle name="40% - Accent5 2 5 5 2 2 4" xfId="44270"/>
    <cellStyle name="40% - Accent5 2 5 5 2 3" xfId="19319"/>
    <cellStyle name="40% - Accent5 2 5 5 2 3 2" xfId="30935"/>
    <cellStyle name="40% - Accent5 2 5 5 2 3 3" xfId="46791"/>
    <cellStyle name="40% - Accent5 2 5 5 2 4" xfId="25127"/>
    <cellStyle name="40% - Accent5 2 5 5 2 5" xfId="38314"/>
    <cellStyle name="40% - Accent5 2 5 5 3" xfId="10674"/>
    <cellStyle name="40% - Accent5 2 5 5 3 2" xfId="21437"/>
    <cellStyle name="40% - Accent5 2 5 5 3 2 2" xfId="33053"/>
    <cellStyle name="40% - Accent5 2 5 5 3 2 3" xfId="48909"/>
    <cellStyle name="40% - Accent5 2 5 5 3 3" xfId="27245"/>
    <cellStyle name="40% - Accent5 2 5 5 3 4" xfId="40834"/>
    <cellStyle name="40% - Accent5 2 5 5 4" xfId="18150"/>
    <cellStyle name="40% - Accent5 2 5 5 4 2" xfId="29766"/>
    <cellStyle name="40% - Accent5 2 5 5 4 3" xfId="45622"/>
    <cellStyle name="40% - Accent5 2 5 5 5" xfId="3531"/>
    <cellStyle name="40% - Accent5 2 5 5 6" xfId="23958"/>
    <cellStyle name="40% - Accent5 2 5 5 7" xfId="35782"/>
    <cellStyle name="40% - Accent5 2 5 6" xfId="3223"/>
    <cellStyle name="40% - Accent5 2 5 6 2" xfId="10451"/>
    <cellStyle name="40% - Accent5 2 5 6 2 2" xfId="21217"/>
    <cellStyle name="40% - Accent5 2 5 6 2 2 2" xfId="32833"/>
    <cellStyle name="40% - Accent5 2 5 6 2 2 3" xfId="48689"/>
    <cellStyle name="40% - Accent5 2 5 6 2 3" xfId="27025"/>
    <cellStyle name="40% - Accent5 2 5 6 2 4" xfId="40614"/>
    <cellStyle name="40% - Accent5 2 5 6 3" xfId="17930"/>
    <cellStyle name="40% - Accent5 2 5 6 3 2" xfId="29546"/>
    <cellStyle name="40% - Accent5 2 5 6 3 3" xfId="45402"/>
    <cellStyle name="40% - Accent5 2 5 6 4" xfId="23738"/>
    <cellStyle name="40% - Accent5 2 5 6 5" xfId="35525"/>
    <cellStyle name="40% - Accent5 2 5 7" xfId="7385"/>
    <cellStyle name="40% - Accent5 2 5 7 2" xfId="10060"/>
    <cellStyle name="40% - Accent5 2 5 7 2 2" xfId="21034"/>
    <cellStyle name="40% - Accent5 2 5 7 2 2 2" xfId="32650"/>
    <cellStyle name="40% - Accent5 2 5 7 2 2 3" xfId="48506"/>
    <cellStyle name="40% - Accent5 2 5 7 2 3" xfId="26842"/>
    <cellStyle name="40% - Accent5 2 5 7 2 4" xfId="40337"/>
    <cellStyle name="40% - Accent5 2 5 7 3" xfId="19099"/>
    <cellStyle name="40% - Accent5 2 5 7 3 2" xfId="30715"/>
    <cellStyle name="40% - Accent5 2 5 7 3 3" xfId="46571"/>
    <cellStyle name="40% - Accent5 2 5 7 4" xfId="24907"/>
    <cellStyle name="40% - Accent5 2 5 7 5" xfId="38057"/>
    <cellStyle name="40% - Accent5 2 5 8" xfId="16578"/>
    <cellStyle name="40% - Accent5 2 5 8 2" xfId="22386"/>
    <cellStyle name="40% - Accent5 2 5 8 2 2" xfId="34002"/>
    <cellStyle name="40% - Accent5 2 5 8 2 3" xfId="49858"/>
    <cellStyle name="40% - Accent5 2 5 8 3" xfId="28194"/>
    <cellStyle name="40% - Accent5 2 5 8 4" xfId="44050"/>
    <cellStyle name="40% - Accent5 2 5 9" xfId="9205"/>
    <cellStyle name="40% - Accent5 2 5 9 2" xfId="20231"/>
    <cellStyle name="40% - Accent5 2 5 9 2 2" xfId="31847"/>
    <cellStyle name="40% - Accent5 2 5 9 2 3" xfId="47703"/>
    <cellStyle name="40% - Accent5 2 5 9 3" xfId="26039"/>
    <cellStyle name="40% - Accent5 2 5 9 4" xfId="39507"/>
    <cellStyle name="40% - Accent5 2 6" xfId="518"/>
    <cellStyle name="40% - Accent5 2 6 10" xfId="17638"/>
    <cellStyle name="40% - Accent5 2 6 10 2" xfId="29254"/>
    <cellStyle name="40% - Accent5 2 6 10 3" xfId="45110"/>
    <cellStyle name="40% - Accent5 2 6 11" xfId="2627"/>
    <cellStyle name="40% - Accent5 2 6 12" xfId="23446"/>
    <cellStyle name="40% - Accent5 2 6 13" xfId="35090"/>
    <cellStyle name="40% - Accent5 2 6 2" xfId="1275"/>
    <cellStyle name="40% - Accent5 2 6 2 2" xfId="1978"/>
    <cellStyle name="40% - Accent5 2 6 2 2 2" xfId="8522"/>
    <cellStyle name="40% - Accent5 2 6 2 2 2 2" xfId="17564"/>
    <cellStyle name="40% - Accent5 2 6 2 2 2 2 2" xfId="23372"/>
    <cellStyle name="40% - Accent5 2 6 2 2 2 2 2 2" xfId="34988"/>
    <cellStyle name="40% - Accent5 2 6 2 2 2 2 2 3" xfId="50844"/>
    <cellStyle name="40% - Accent5 2 6 2 2 2 2 3" xfId="29180"/>
    <cellStyle name="40% - Accent5 2 6 2 2 2 2 4" xfId="45036"/>
    <cellStyle name="40% - Accent5 2 6 2 2 2 3" xfId="20085"/>
    <cellStyle name="40% - Accent5 2 6 2 2 2 3 2" xfId="31701"/>
    <cellStyle name="40% - Accent5 2 6 2 2 2 3 3" xfId="47557"/>
    <cellStyle name="40% - Accent5 2 6 2 2 2 4" xfId="25893"/>
    <cellStyle name="40% - Accent5 2 6 2 2 2 5" xfId="39112"/>
    <cellStyle name="40% - Accent5 2 6 2 2 3" xfId="11495"/>
    <cellStyle name="40% - Accent5 2 6 2 2 3 2" xfId="22203"/>
    <cellStyle name="40% - Accent5 2 6 2 2 3 2 2" xfId="33819"/>
    <cellStyle name="40% - Accent5 2 6 2 2 3 2 3" xfId="49675"/>
    <cellStyle name="40% - Accent5 2 6 2 2 3 3" xfId="28011"/>
    <cellStyle name="40% - Accent5 2 6 2 2 3 4" xfId="41627"/>
    <cellStyle name="40% - Accent5 2 6 2 2 4" xfId="18916"/>
    <cellStyle name="40% - Accent5 2 6 2 2 4 2" xfId="30532"/>
    <cellStyle name="40% - Accent5 2 6 2 2 4 3" xfId="46388"/>
    <cellStyle name="40% - Accent5 2 6 2 2 5" xfId="4505"/>
    <cellStyle name="40% - Accent5 2 6 2 2 6" xfId="24724"/>
    <cellStyle name="40% - Accent5 2 6 2 2 7" xfId="36643"/>
    <cellStyle name="40% - Accent5 2 6 2 3" xfId="7878"/>
    <cellStyle name="40% - Accent5 2 6 2 3 2" xfId="10890"/>
    <cellStyle name="40% - Accent5 2 6 2 3 2 2" xfId="21619"/>
    <cellStyle name="40% - Accent5 2 6 2 3 2 2 2" xfId="33235"/>
    <cellStyle name="40% - Accent5 2 6 2 3 2 2 3" xfId="49091"/>
    <cellStyle name="40% - Accent5 2 6 2 3 2 3" xfId="27427"/>
    <cellStyle name="40% - Accent5 2 6 2 3 2 4" xfId="41032"/>
    <cellStyle name="40% - Accent5 2 6 2 3 3" xfId="19501"/>
    <cellStyle name="40% - Accent5 2 6 2 3 3 2" xfId="31117"/>
    <cellStyle name="40% - Accent5 2 6 2 3 3 3" xfId="46973"/>
    <cellStyle name="40% - Accent5 2 6 2 3 4" xfId="25309"/>
    <cellStyle name="40% - Accent5 2 6 2 3 5" xfId="38498"/>
    <cellStyle name="40% - Accent5 2 6 2 4" xfId="16980"/>
    <cellStyle name="40% - Accent5 2 6 2 4 2" xfId="22788"/>
    <cellStyle name="40% - Accent5 2 6 2 4 2 2" xfId="34404"/>
    <cellStyle name="40% - Accent5 2 6 2 4 2 3" xfId="50260"/>
    <cellStyle name="40% - Accent5 2 6 2 4 3" xfId="28596"/>
    <cellStyle name="40% - Accent5 2 6 2 4 4" xfId="44452"/>
    <cellStyle name="40% - Accent5 2 6 2 5" xfId="9643"/>
    <cellStyle name="40% - Accent5 2 6 2 5 2" xfId="20669"/>
    <cellStyle name="40% - Accent5 2 6 2 5 2 2" xfId="32285"/>
    <cellStyle name="40% - Accent5 2 6 2 5 2 3" xfId="48141"/>
    <cellStyle name="40% - Accent5 2 6 2 5 3" xfId="26477"/>
    <cellStyle name="40% - Accent5 2 6 2 5 4" xfId="39945"/>
    <cellStyle name="40% - Accent5 2 6 2 6" xfId="18332"/>
    <cellStyle name="40% - Accent5 2 6 2 6 2" xfId="29948"/>
    <cellStyle name="40% - Accent5 2 6 2 6 3" xfId="45804"/>
    <cellStyle name="40% - Accent5 2 6 2 7" xfId="3802"/>
    <cellStyle name="40% - Accent5 2 6 2 8" xfId="24140"/>
    <cellStyle name="40% - Accent5 2 6 2 9" xfId="36005"/>
    <cellStyle name="40% - Accent5 2 6 3" xfId="1462"/>
    <cellStyle name="40% - Accent5 2 6 3 2" xfId="8060"/>
    <cellStyle name="40% - Accent5 2 6 3 2 2" xfId="11073"/>
    <cellStyle name="40% - Accent5 2 6 3 2 2 2" xfId="21801"/>
    <cellStyle name="40% - Accent5 2 6 3 2 2 2 2" xfId="33417"/>
    <cellStyle name="40% - Accent5 2 6 3 2 2 2 3" xfId="49273"/>
    <cellStyle name="40% - Accent5 2 6 3 2 2 3" xfId="27609"/>
    <cellStyle name="40% - Accent5 2 6 3 2 2 4" xfId="41215"/>
    <cellStyle name="40% - Accent5 2 6 3 2 3" xfId="19683"/>
    <cellStyle name="40% - Accent5 2 6 3 2 3 2" xfId="31299"/>
    <cellStyle name="40% - Accent5 2 6 3 2 3 3" xfId="47155"/>
    <cellStyle name="40% - Accent5 2 6 3 2 4" xfId="25491"/>
    <cellStyle name="40% - Accent5 2 6 3 2 5" xfId="38680"/>
    <cellStyle name="40% - Accent5 2 6 3 3" xfId="17162"/>
    <cellStyle name="40% - Accent5 2 6 3 3 2" xfId="22970"/>
    <cellStyle name="40% - Accent5 2 6 3 3 2 2" xfId="34586"/>
    <cellStyle name="40% - Accent5 2 6 3 3 2 3" xfId="50442"/>
    <cellStyle name="40% - Accent5 2 6 3 3 3" xfId="28778"/>
    <cellStyle name="40% - Accent5 2 6 3 3 4" xfId="44634"/>
    <cellStyle name="40% - Accent5 2 6 3 4" xfId="9825"/>
    <cellStyle name="40% - Accent5 2 6 3 4 2" xfId="20851"/>
    <cellStyle name="40% - Accent5 2 6 3 4 2 2" xfId="32467"/>
    <cellStyle name="40% - Accent5 2 6 3 4 2 3" xfId="48323"/>
    <cellStyle name="40% - Accent5 2 6 3 4 3" xfId="26659"/>
    <cellStyle name="40% - Accent5 2 6 3 4 4" xfId="40127"/>
    <cellStyle name="40% - Accent5 2 6 3 5" xfId="18514"/>
    <cellStyle name="40% - Accent5 2 6 3 5 2" xfId="30130"/>
    <cellStyle name="40% - Accent5 2 6 3 5 3" xfId="45986"/>
    <cellStyle name="40% - Accent5 2 6 3 6" xfId="3989"/>
    <cellStyle name="40% - Accent5 2 6 3 7" xfId="24322"/>
    <cellStyle name="40% - Accent5 2 6 3 8" xfId="36187"/>
    <cellStyle name="40% - Accent5 2 6 4" xfId="1606"/>
    <cellStyle name="40% - Accent5 2 6 4 2" xfId="8171"/>
    <cellStyle name="40% - Accent5 2 6 4 2 2" xfId="11197"/>
    <cellStyle name="40% - Accent5 2 6 4 2 2 2" xfId="21912"/>
    <cellStyle name="40% - Accent5 2 6 4 2 2 2 2" xfId="33528"/>
    <cellStyle name="40% - Accent5 2 6 4 2 2 2 3" xfId="49384"/>
    <cellStyle name="40% - Accent5 2 6 4 2 2 3" xfId="27720"/>
    <cellStyle name="40% - Accent5 2 6 4 2 2 4" xfId="41333"/>
    <cellStyle name="40% - Accent5 2 6 4 2 3" xfId="19794"/>
    <cellStyle name="40% - Accent5 2 6 4 2 3 2" xfId="31410"/>
    <cellStyle name="40% - Accent5 2 6 4 2 3 3" xfId="47266"/>
    <cellStyle name="40% - Accent5 2 6 4 2 4" xfId="25602"/>
    <cellStyle name="40% - Accent5 2 6 4 2 5" xfId="38791"/>
    <cellStyle name="40% - Accent5 2 6 4 3" xfId="17273"/>
    <cellStyle name="40% - Accent5 2 6 4 3 2" xfId="23081"/>
    <cellStyle name="40% - Accent5 2 6 4 3 2 2" xfId="34697"/>
    <cellStyle name="40% - Accent5 2 6 4 3 2 3" xfId="50553"/>
    <cellStyle name="40% - Accent5 2 6 4 3 3" xfId="28889"/>
    <cellStyle name="40% - Accent5 2 6 4 3 4" xfId="44745"/>
    <cellStyle name="40% - Accent5 2 6 4 4" xfId="9352"/>
    <cellStyle name="40% - Accent5 2 6 4 4 2" xfId="20378"/>
    <cellStyle name="40% - Accent5 2 6 4 4 2 2" xfId="31994"/>
    <cellStyle name="40% - Accent5 2 6 4 4 2 3" xfId="47850"/>
    <cellStyle name="40% - Accent5 2 6 4 4 3" xfId="26186"/>
    <cellStyle name="40% - Accent5 2 6 4 4 4" xfId="39654"/>
    <cellStyle name="40% - Accent5 2 6 4 5" xfId="18625"/>
    <cellStyle name="40% - Accent5 2 6 4 5 2" xfId="30241"/>
    <cellStyle name="40% - Accent5 2 6 4 5 3" xfId="46097"/>
    <cellStyle name="40% - Accent5 2 6 4 6" xfId="4133"/>
    <cellStyle name="40% - Accent5 2 6 4 7" xfId="24433"/>
    <cellStyle name="40% - Accent5 2 6 4 8" xfId="36316"/>
    <cellStyle name="40% - Accent5 2 6 5" xfId="880"/>
    <cellStyle name="40% - Accent5 2 6 5 2" xfId="7575"/>
    <cellStyle name="40% - Accent5 2 6 5 2 2" xfId="16689"/>
    <cellStyle name="40% - Accent5 2 6 5 2 2 2" xfId="22497"/>
    <cellStyle name="40% - Accent5 2 6 5 2 2 2 2" xfId="34113"/>
    <cellStyle name="40% - Accent5 2 6 5 2 2 2 3" xfId="49969"/>
    <cellStyle name="40% - Accent5 2 6 5 2 2 3" xfId="28305"/>
    <cellStyle name="40% - Accent5 2 6 5 2 2 4" xfId="44161"/>
    <cellStyle name="40% - Accent5 2 6 5 2 3" xfId="19210"/>
    <cellStyle name="40% - Accent5 2 6 5 2 3 2" xfId="30826"/>
    <cellStyle name="40% - Accent5 2 6 5 2 3 3" xfId="46682"/>
    <cellStyle name="40% - Accent5 2 6 5 2 4" xfId="25018"/>
    <cellStyle name="40% - Accent5 2 6 5 2 5" xfId="38201"/>
    <cellStyle name="40% - Accent5 2 6 5 3" xfId="10565"/>
    <cellStyle name="40% - Accent5 2 6 5 3 2" xfId="21328"/>
    <cellStyle name="40% - Accent5 2 6 5 3 2 2" xfId="32944"/>
    <cellStyle name="40% - Accent5 2 6 5 3 2 3" xfId="48800"/>
    <cellStyle name="40% - Accent5 2 6 5 3 3" xfId="27136"/>
    <cellStyle name="40% - Accent5 2 6 5 3 4" xfId="40725"/>
    <cellStyle name="40% - Accent5 2 6 5 4" xfId="18041"/>
    <cellStyle name="40% - Accent5 2 6 5 4 2" xfId="29657"/>
    <cellStyle name="40% - Accent5 2 6 5 4 3" xfId="45513"/>
    <cellStyle name="40% - Accent5 2 6 5 5" xfId="3416"/>
    <cellStyle name="40% - Accent5 2 6 5 6" xfId="23849"/>
    <cellStyle name="40% - Accent5 2 6 5 7" xfId="35669"/>
    <cellStyle name="40% - Accent5 2 6 6" xfId="3080"/>
    <cellStyle name="40% - Accent5 2 6 6 2" xfId="10310"/>
    <cellStyle name="40% - Accent5 2 6 6 2 2" xfId="21108"/>
    <cellStyle name="40% - Accent5 2 6 6 2 2 2" xfId="32724"/>
    <cellStyle name="40% - Accent5 2 6 6 2 2 3" xfId="48580"/>
    <cellStyle name="40% - Accent5 2 6 6 2 3" xfId="26916"/>
    <cellStyle name="40% - Accent5 2 6 6 2 4" xfId="40488"/>
    <cellStyle name="40% - Accent5 2 6 6 3" xfId="17821"/>
    <cellStyle name="40% - Accent5 2 6 6 3 2" xfId="29437"/>
    <cellStyle name="40% - Accent5 2 6 6 3 3" xfId="45293"/>
    <cellStyle name="40% - Accent5 2 6 6 4" xfId="23629"/>
    <cellStyle name="40% - Accent5 2 6 6 5" xfId="35399"/>
    <cellStyle name="40% - Accent5 2 6 7" xfId="7276"/>
    <cellStyle name="40% - Accent5 2 6 7 2" xfId="9942"/>
    <cellStyle name="40% - Accent5 2 6 7 2 2" xfId="20925"/>
    <cellStyle name="40% - Accent5 2 6 7 2 2 2" xfId="32541"/>
    <cellStyle name="40% - Accent5 2 6 7 2 2 3" xfId="48397"/>
    <cellStyle name="40% - Accent5 2 6 7 2 3" xfId="26733"/>
    <cellStyle name="40% - Accent5 2 6 7 2 4" xfId="40226"/>
    <cellStyle name="40% - Accent5 2 6 7 3" xfId="18990"/>
    <cellStyle name="40% - Accent5 2 6 7 3 2" xfId="30606"/>
    <cellStyle name="40% - Accent5 2 6 7 3 3" xfId="46462"/>
    <cellStyle name="40% - Accent5 2 6 7 4" xfId="24798"/>
    <cellStyle name="40% - Accent5 2 6 7 5" xfId="37948"/>
    <cellStyle name="40% - Accent5 2 6 8" xfId="16469"/>
    <cellStyle name="40% - Accent5 2 6 8 2" xfId="22277"/>
    <cellStyle name="40% - Accent5 2 6 8 2 2" xfId="33893"/>
    <cellStyle name="40% - Accent5 2 6 8 2 3" xfId="49749"/>
    <cellStyle name="40% - Accent5 2 6 8 3" xfId="28085"/>
    <cellStyle name="40% - Accent5 2 6 8 4" xfId="43941"/>
    <cellStyle name="40% - Accent5 2 6 9" xfId="9241"/>
    <cellStyle name="40% - Accent5 2 6 9 2" xfId="20267"/>
    <cellStyle name="40% - Accent5 2 6 9 2 2" xfId="31883"/>
    <cellStyle name="40% - Accent5 2 6 9 2 3" xfId="47739"/>
    <cellStyle name="40% - Accent5 2 6 9 3" xfId="26075"/>
    <cellStyle name="40% - Accent5 2 6 9 4" xfId="39543"/>
    <cellStyle name="40% - Accent5 2 7" xfId="1069"/>
    <cellStyle name="40% - Accent5 2 7 2" xfId="1833"/>
    <cellStyle name="40% - Accent5 2 7 2 2" xfId="8377"/>
    <cellStyle name="40% - Accent5 2 7 2 2 2" xfId="17419"/>
    <cellStyle name="40% - Accent5 2 7 2 2 2 2" xfId="23227"/>
    <cellStyle name="40% - Accent5 2 7 2 2 2 2 2" xfId="34843"/>
    <cellStyle name="40% - Accent5 2 7 2 2 2 2 3" xfId="50699"/>
    <cellStyle name="40% - Accent5 2 7 2 2 2 3" xfId="29035"/>
    <cellStyle name="40% - Accent5 2 7 2 2 2 4" xfId="44891"/>
    <cellStyle name="40% - Accent5 2 7 2 2 3" xfId="19940"/>
    <cellStyle name="40% - Accent5 2 7 2 2 3 2" xfId="31556"/>
    <cellStyle name="40% - Accent5 2 7 2 2 3 3" xfId="47412"/>
    <cellStyle name="40% - Accent5 2 7 2 2 4" xfId="25748"/>
    <cellStyle name="40% - Accent5 2 7 2 2 5" xfId="38967"/>
    <cellStyle name="40% - Accent5 2 7 2 3" xfId="11350"/>
    <cellStyle name="40% - Accent5 2 7 2 3 2" xfId="22058"/>
    <cellStyle name="40% - Accent5 2 7 2 3 2 2" xfId="33674"/>
    <cellStyle name="40% - Accent5 2 7 2 3 2 3" xfId="49530"/>
    <cellStyle name="40% - Accent5 2 7 2 3 3" xfId="27866"/>
    <cellStyle name="40% - Accent5 2 7 2 3 4" xfId="41482"/>
    <cellStyle name="40% - Accent5 2 7 2 4" xfId="18771"/>
    <cellStyle name="40% - Accent5 2 7 2 4 2" xfId="30387"/>
    <cellStyle name="40% - Accent5 2 7 2 4 3" xfId="46243"/>
    <cellStyle name="40% - Accent5 2 7 2 5" xfId="4360"/>
    <cellStyle name="40% - Accent5 2 7 2 6" xfId="24579"/>
    <cellStyle name="40% - Accent5 2 7 2 7" xfId="36498"/>
    <cellStyle name="40% - Accent5 2 7 3" xfId="7733"/>
    <cellStyle name="40% - Accent5 2 7 3 2" xfId="10730"/>
    <cellStyle name="40% - Accent5 2 7 3 2 2" xfId="21474"/>
    <cellStyle name="40% - Accent5 2 7 3 2 2 2" xfId="33090"/>
    <cellStyle name="40% - Accent5 2 7 3 2 2 3" xfId="48946"/>
    <cellStyle name="40% - Accent5 2 7 3 2 3" xfId="27282"/>
    <cellStyle name="40% - Accent5 2 7 3 2 4" xfId="40880"/>
    <cellStyle name="40% - Accent5 2 7 3 3" xfId="19356"/>
    <cellStyle name="40% - Accent5 2 7 3 3 2" xfId="30972"/>
    <cellStyle name="40% - Accent5 2 7 3 3 3" xfId="46828"/>
    <cellStyle name="40% - Accent5 2 7 3 4" xfId="25164"/>
    <cellStyle name="40% - Accent5 2 7 3 5" xfId="38353"/>
    <cellStyle name="40% - Accent5 2 7 4" xfId="16835"/>
    <cellStyle name="40% - Accent5 2 7 4 2" xfId="22643"/>
    <cellStyle name="40% - Accent5 2 7 4 2 2" xfId="34259"/>
    <cellStyle name="40% - Accent5 2 7 4 2 3" xfId="50115"/>
    <cellStyle name="40% - Accent5 2 7 4 3" xfId="28451"/>
    <cellStyle name="40% - Accent5 2 7 4 4" xfId="44307"/>
    <cellStyle name="40% - Accent5 2 7 5" xfId="9498"/>
    <cellStyle name="40% - Accent5 2 7 5 2" xfId="20524"/>
    <cellStyle name="40% - Accent5 2 7 5 2 2" xfId="32140"/>
    <cellStyle name="40% - Accent5 2 7 5 2 3" xfId="47996"/>
    <cellStyle name="40% - Accent5 2 7 5 3" xfId="26332"/>
    <cellStyle name="40% - Accent5 2 7 5 4" xfId="39800"/>
    <cellStyle name="40% - Accent5 2 7 6" xfId="18187"/>
    <cellStyle name="40% - Accent5 2 7 6 2" xfId="29803"/>
    <cellStyle name="40% - Accent5 2 7 6 3" xfId="45659"/>
    <cellStyle name="40% - Accent5 2 7 7" xfId="3596"/>
    <cellStyle name="40% - Accent5 2 7 8" xfId="23995"/>
    <cellStyle name="40% - Accent5 2 7 9" xfId="35833"/>
    <cellStyle name="40% - Accent5 2 8" xfId="1317"/>
    <cellStyle name="40% - Accent5 2 8 2" xfId="7915"/>
    <cellStyle name="40% - Accent5 2 8 2 2" xfId="10928"/>
    <cellStyle name="40% - Accent5 2 8 2 2 2" xfId="21656"/>
    <cellStyle name="40% - Accent5 2 8 2 2 2 2" xfId="33272"/>
    <cellStyle name="40% - Accent5 2 8 2 2 2 3" xfId="49128"/>
    <cellStyle name="40% - Accent5 2 8 2 2 3" xfId="27464"/>
    <cellStyle name="40% - Accent5 2 8 2 2 4" xfId="41070"/>
    <cellStyle name="40% - Accent5 2 8 2 3" xfId="19538"/>
    <cellStyle name="40% - Accent5 2 8 2 3 2" xfId="31154"/>
    <cellStyle name="40% - Accent5 2 8 2 3 3" xfId="47010"/>
    <cellStyle name="40% - Accent5 2 8 2 4" xfId="25346"/>
    <cellStyle name="40% - Accent5 2 8 2 5" xfId="38535"/>
    <cellStyle name="40% - Accent5 2 8 3" xfId="17017"/>
    <cellStyle name="40% - Accent5 2 8 3 2" xfId="22825"/>
    <cellStyle name="40% - Accent5 2 8 3 2 2" xfId="34441"/>
    <cellStyle name="40% - Accent5 2 8 3 2 3" xfId="50297"/>
    <cellStyle name="40% - Accent5 2 8 3 3" xfId="28633"/>
    <cellStyle name="40% - Accent5 2 8 3 4" xfId="44489"/>
    <cellStyle name="40% - Accent5 2 8 4" xfId="9680"/>
    <cellStyle name="40% - Accent5 2 8 4 2" xfId="20706"/>
    <cellStyle name="40% - Accent5 2 8 4 2 2" xfId="32322"/>
    <cellStyle name="40% - Accent5 2 8 4 2 3" xfId="48178"/>
    <cellStyle name="40% - Accent5 2 8 4 3" xfId="26514"/>
    <cellStyle name="40% - Accent5 2 8 4 4" xfId="39982"/>
    <cellStyle name="40% - Accent5 2 8 5" xfId="18369"/>
    <cellStyle name="40% - Accent5 2 8 5 2" xfId="29985"/>
    <cellStyle name="40% - Accent5 2 8 5 3" xfId="45841"/>
    <cellStyle name="40% - Accent5 2 8 6" xfId="3844"/>
    <cellStyle name="40% - Accent5 2 8 7" xfId="24177"/>
    <cellStyle name="40% - Accent5 2 8 8" xfId="36042"/>
    <cellStyle name="40% - Accent5 2 9" xfId="1503"/>
    <cellStyle name="40% - Accent5 2 9 2" xfId="8097"/>
    <cellStyle name="40% - Accent5 2 9 2 2" xfId="11112"/>
    <cellStyle name="40% - Accent5 2 9 2 2 2" xfId="21838"/>
    <cellStyle name="40% - Accent5 2 9 2 2 2 2" xfId="33454"/>
    <cellStyle name="40% - Accent5 2 9 2 2 2 3" xfId="49310"/>
    <cellStyle name="40% - Accent5 2 9 2 2 3" xfId="27646"/>
    <cellStyle name="40% - Accent5 2 9 2 2 4" xfId="41253"/>
    <cellStyle name="40% - Accent5 2 9 2 3" xfId="19720"/>
    <cellStyle name="40% - Accent5 2 9 2 3 2" xfId="31336"/>
    <cellStyle name="40% - Accent5 2 9 2 3 3" xfId="47192"/>
    <cellStyle name="40% - Accent5 2 9 2 4" xfId="25528"/>
    <cellStyle name="40% - Accent5 2 9 2 5" xfId="38717"/>
    <cellStyle name="40% - Accent5 2 9 3" xfId="17199"/>
    <cellStyle name="40% - Accent5 2 9 3 2" xfId="23007"/>
    <cellStyle name="40% - Accent5 2 9 3 2 2" xfId="34623"/>
    <cellStyle name="40% - Accent5 2 9 3 2 3" xfId="50479"/>
    <cellStyle name="40% - Accent5 2 9 3 3" xfId="28815"/>
    <cellStyle name="40% - Accent5 2 9 3 4" xfId="44671"/>
    <cellStyle name="40% - Accent5 2 9 4" xfId="9278"/>
    <cellStyle name="40% - Accent5 2 9 4 2" xfId="20304"/>
    <cellStyle name="40% - Accent5 2 9 4 2 2" xfId="31920"/>
    <cellStyle name="40% - Accent5 2 9 4 2 3" xfId="47776"/>
    <cellStyle name="40% - Accent5 2 9 4 3" xfId="26112"/>
    <cellStyle name="40% - Accent5 2 9 4 4" xfId="39580"/>
    <cellStyle name="40% - Accent5 2 9 5" xfId="18551"/>
    <cellStyle name="40% - Accent5 2 9 5 2" xfId="30167"/>
    <cellStyle name="40% - Accent5 2 9 5 3" xfId="46023"/>
    <cellStyle name="40% - Accent5 2 9 6" xfId="4030"/>
    <cellStyle name="40% - Accent5 2 9 7" xfId="24359"/>
    <cellStyle name="40% - Accent5 2 9 8" xfId="36227"/>
    <cellStyle name="40% - Accent5 3" xfId="216"/>
    <cellStyle name="40% - Accent6 2" xfId="217"/>
    <cellStyle name="40% - Accent6 2 10" xfId="740"/>
    <cellStyle name="40% - Accent6 2 10 2" xfId="7435"/>
    <cellStyle name="40% - Accent6 2 10 2 2" xfId="16616"/>
    <cellStyle name="40% - Accent6 2 10 2 2 2" xfId="22424"/>
    <cellStyle name="40% - Accent6 2 10 2 2 2 2" xfId="34040"/>
    <cellStyle name="40% - Accent6 2 10 2 2 2 3" xfId="49896"/>
    <cellStyle name="40% - Accent6 2 10 2 2 3" xfId="28232"/>
    <cellStyle name="40% - Accent6 2 10 2 2 4" xfId="44088"/>
    <cellStyle name="40% - Accent6 2 10 2 3" xfId="19137"/>
    <cellStyle name="40% - Accent6 2 10 2 3 2" xfId="30753"/>
    <cellStyle name="40% - Accent6 2 10 2 3 3" xfId="46609"/>
    <cellStyle name="40% - Accent6 2 10 2 4" xfId="24945"/>
    <cellStyle name="40% - Accent6 2 10 2 5" xfId="38102"/>
    <cellStyle name="40% - Accent6 2 10 3" xfId="10492"/>
    <cellStyle name="40% - Accent6 2 10 3 2" xfId="21255"/>
    <cellStyle name="40% - Accent6 2 10 3 2 2" xfId="32871"/>
    <cellStyle name="40% - Accent6 2 10 3 2 3" xfId="48727"/>
    <cellStyle name="40% - Accent6 2 10 3 3" xfId="27063"/>
    <cellStyle name="40% - Accent6 2 10 3 4" xfId="40652"/>
    <cellStyle name="40% - Accent6 2 10 4" xfId="17968"/>
    <cellStyle name="40% - Accent6 2 10 4 2" xfId="29584"/>
    <cellStyle name="40% - Accent6 2 10 4 3" xfId="45440"/>
    <cellStyle name="40% - Accent6 2 10 5" xfId="3276"/>
    <cellStyle name="40% - Accent6 2 10 6" xfId="23776"/>
    <cellStyle name="40% - Accent6 2 10 7" xfId="35570"/>
    <cellStyle name="40% - Accent6 2 11" xfId="2891"/>
    <cellStyle name="40% - Accent6 2 11 2" xfId="10134"/>
    <cellStyle name="40% - Accent6 2 11 2 2" xfId="21072"/>
    <cellStyle name="40% - Accent6 2 11 2 2 2" xfId="32688"/>
    <cellStyle name="40% - Accent6 2 11 2 2 3" xfId="48544"/>
    <cellStyle name="40% - Accent6 2 11 2 3" xfId="26880"/>
    <cellStyle name="40% - Accent6 2 11 2 4" xfId="40390"/>
    <cellStyle name="40% - Accent6 2 11 3" xfId="17785"/>
    <cellStyle name="40% - Accent6 2 11 3 2" xfId="29401"/>
    <cellStyle name="40% - Accent6 2 11 3 3" xfId="45257"/>
    <cellStyle name="40% - Accent6 2 11 4" xfId="23593"/>
    <cellStyle name="40% - Accent6 2 11 5" xfId="35292"/>
    <cellStyle name="40% - Accent6 2 12" xfId="7240"/>
    <cellStyle name="40% - Accent6 2 12 2" xfId="9876"/>
    <cellStyle name="40% - Accent6 2 12 2 2" xfId="20889"/>
    <cellStyle name="40% - Accent6 2 12 2 2 2" xfId="32505"/>
    <cellStyle name="40% - Accent6 2 12 2 2 3" xfId="48361"/>
    <cellStyle name="40% - Accent6 2 12 2 3" xfId="26697"/>
    <cellStyle name="40% - Accent6 2 12 2 4" xfId="40175"/>
    <cellStyle name="40% - Accent6 2 12 3" xfId="18954"/>
    <cellStyle name="40% - Accent6 2 12 3 2" xfId="30570"/>
    <cellStyle name="40% - Accent6 2 12 3 3" xfId="46426"/>
    <cellStyle name="40% - Accent6 2 12 4" xfId="24762"/>
    <cellStyle name="40% - Accent6 2 12 5" xfId="37912"/>
    <cellStyle name="40% - Accent6 2 13" xfId="16433"/>
    <cellStyle name="40% - Accent6 2 13 2" xfId="22241"/>
    <cellStyle name="40% - Accent6 2 13 2 2" xfId="33857"/>
    <cellStyle name="40% - Accent6 2 13 2 3" xfId="49713"/>
    <cellStyle name="40% - Accent6 2 13 3" xfId="28049"/>
    <cellStyle name="40% - Accent6 2 13 4" xfId="43905"/>
    <cellStyle name="40% - Accent6 2 14" xfId="9097"/>
    <cellStyle name="40% - Accent6 2 14 2" xfId="20123"/>
    <cellStyle name="40% - Accent6 2 14 2 2" xfId="31739"/>
    <cellStyle name="40% - Accent6 2 14 2 3" xfId="47595"/>
    <cellStyle name="40% - Accent6 2 14 3" xfId="25931"/>
    <cellStyle name="40% - Accent6 2 14 4" xfId="39399"/>
    <cellStyle name="40% - Accent6 2 15" xfId="17602"/>
    <cellStyle name="40% - Accent6 2 15 2" xfId="29218"/>
    <cellStyle name="40% - Accent6 2 15 3" xfId="45074"/>
    <cellStyle name="40% - Accent6 2 16" xfId="2557"/>
    <cellStyle name="40% - Accent6 2 17" xfId="23410"/>
    <cellStyle name="40% - Accent6 2 18" xfId="35034"/>
    <cellStyle name="40% - Accent6 2 2" xfId="467"/>
    <cellStyle name="40% - Accent6 2 2 10" xfId="3047"/>
    <cellStyle name="40% - Accent6 2 2 10 2" xfId="10277"/>
    <cellStyle name="40% - Accent6 2 2 10 2 2" xfId="21090"/>
    <cellStyle name="40% - Accent6 2 2 10 2 2 2" xfId="32706"/>
    <cellStyle name="40% - Accent6 2 2 10 2 2 3" xfId="48562"/>
    <cellStyle name="40% - Accent6 2 2 10 2 3" xfId="26898"/>
    <cellStyle name="40% - Accent6 2 2 10 2 4" xfId="40462"/>
    <cellStyle name="40% - Accent6 2 2 10 3" xfId="17803"/>
    <cellStyle name="40% - Accent6 2 2 10 3 2" xfId="29419"/>
    <cellStyle name="40% - Accent6 2 2 10 3 3" xfId="45275"/>
    <cellStyle name="40% - Accent6 2 2 10 4" xfId="23611"/>
    <cellStyle name="40% - Accent6 2 2 10 5" xfId="35373"/>
    <cellStyle name="40% - Accent6 2 2 11" xfId="7258"/>
    <cellStyle name="40% - Accent6 2 2 11 2" xfId="9917"/>
    <cellStyle name="40% - Accent6 2 2 11 2 2" xfId="20907"/>
    <cellStyle name="40% - Accent6 2 2 11 2 2 2" xfId="32523"/>
    <cellStyle name="40% - Accent6 2 2 11 2 2 3" xfId="48379"/>
    <cellStyle name="40% - Accent6 2 2 11 2 3" xfId="26715"/>
    <cellStyle name="40% - Accent6 2 2 11 2 4" xfId="40205"/>
    <cellStyle name="40% - Accent6 2 2 11 3" xfId="18972"/>
    <cellStyle name="40% - Accent6 2 2 11 3 2" xfId="30588"/>
    <cellStyle name="40% - Accent6 2 2 11 3 3" xfId="46444"/>
    <cellStyle name="40% - Accent6 2 2 11 4" xfId="24780"/>
    <cellStyle name="40% - Accent6 2 2 11 5" xfId="37930"/>
    <cellStyle name="40% - Accent6 2 2 12" xfId="16451"/>
    <cellStyle name="40% - Accent6 2 2 12 2" xfId="22259"/>
    <cellStyle name="40% - Accent6 2 2 12 2 2" xfId="33875"/>
    <cellStyle name="40% - Accent6 2 2 12 2 3" xfId="49731"/>
    <cellStyle name="40% - Accent6 2 2 12 3" xfId="28067"/>
    <cellStyle name="40% - Accent6 2 2 12 4" xfId="43923"/>
    <cellStyle name="40% - Accent6 2 2 13" xfId="9115"/>
    <cellStyle name="40% - Accent6 2 2 13 2" xfId="20141"/>
    <cellStyle name="40% - Accent6 2 2 13 2 2" xfId="31757"/>
    <cellStyle name="40% - Accent6 2 2 13 2 3" xfId="47613"/>
    <cellStyle name="40% - Accent6 2 2 13 3" xfId="25949"/>
    <cellStyle name="40% - Accent6 2 2 13 4" xfId="39417"/>
    <cellStyle name="40% - Accent6 2 2 14" xfId="17620"/>
    <cellStyle name="40% - Accent6 2 2 14 2" xfId="29236"/>
    <cellStyle name="40% - Accent6 2 2 14 3" xfId="45092"/>
    <cellStyle name="40% - Accent6 2 2 15" xfId="2580"/>
    <cellStyle name="40% - Accent6 2 2 16" xfId="23428"/>
    <cellStyle name="40% - Accent6 2 2 17" xfId="35057"/>
    <cellStyle name="40% - Accent6 2 2 2" xfId="608"/>
    <cellStyle name="40% - Accent6 2 2 2 10" xfId="9152"/>
    <cellStyle name="40% - Accent6 2 2 2 10 2" xfId="20178"/>
    <cellStyle name="40% - Accent6 2 2 2 10 2 2" xfId="31794"/>
    <cellStyle name="40% - Accent6 2 2 2 10 2 3" xfId="47650"/>
    <cellStyle name="40% - Accent6 2 2 2 10 3" xfId="25986"/>
    <cellStyle name="40% - Accent6 2 2 2 10 4" xfId="39454"/>
    <cellStyle name="40% - Accent6 2 2 2 11" xfId="17694"/>
    <cellStyle name="40% - Accent6 2 2 2 11 2" xfId="29310"/>
    <cellStyle name="40% - Accent6 2 2 2 11 3" xfId="45166"/>
    <cellStyle name="40% - Accent6 2 2 2 12" xfId="2692"/>
    <cellStyle name="40% - Accent6 2 2 2 13" xfId="23502"/>
    <cellStyle name="40% - Accent6 2 2 2 14" xfId="35149"/>
    <cellStyle name="40% - Accent6 2 2 2 2" xfId="937"/>
    <cellStyle name="40% - Accent6 2 2 2 2 2" xfId="1666"/>
    <cellStyle name="40% - Accent6 2 2 2 2 2 2" xfId="8231"/>
    <cellStyle name="40% - Accent6 2 2 2 2 2 2 2" xfId="17329"/>
    <cellStyle name="40% - Accent6 2 2 2 2 2 2 2 2" xfId="23137"/>
    <cellStyle name="40% - Accent6 2 2 2 2 2 2 2 2 2" xfId="34753"/>
    <cellStyle name="40% - Accent6 2 2 2 2 2 2 2 2 3" xfId="50609"/>
    <cellStyle name="40% - Accent6 2 2 2 2 2 2 2 3" xfId="28945"/>
    <cellStyle name="40% - Accent6 2 2 2 2 2 2 2 4" xfId="44801"/>
    <cellStyle name="40% - Accent6 2 2 2 2 2 2 3" xfId="19850"/>
    <cellStyle name="40% - Accent6 2 2 2 2 2 2 3 2" xfId="31466"/>
    <cellStyle name="40% - Accent6 2 2 2 2 2 2 3 3" xfId="47322"/>
    <cellStyle name="40% - Accent6 2 2 2 2 2 2 4" xfId="25658"/>
    <cellStyle name="40% - Accent6 2 2 2 2 2 2 5" xfId="38850"/>
    <cellStyle name="40% - Accent6 2 2 2 2 2 3" xfId="11253"/>
    <cellStyle name="40% - Accent6 2 2 2 2 2 3 2" xfId="21968"/>
    <cellStyle name="40% - Accent6 2 2 2 2 2 3 2 2" xfId="33584"/>
    <cellStyle name="40% - Accent6 2 2 2 2 2 3 2 3" xfId="49440"/>
    <cellStyle name="40% - Accent6 2 2 2 2 2 3 3" xfId="27776"/>
    <cellStyle name="40% - Accent6 2 2 2 2 2 3 4" xfId="41389"/>
    <cellStyle name="40% - Accent6 2 2 2 2 2 4" xfId="18681"/>
    <cellStyle name="40% - Accent6 2 2 2 2 2 4 2" xfId="30297"/>
    <cellStyle name="40% - Accent6 2 2 2 2 2 4 3" xfId="46153"/>
    <cellStyle name="40% - Accent6 2 2 2 2 2 5" xfId="4193"/>
    <cellStyle name="40% - Accent6 2 2 2 2 2 6" xfId="24489"/>
    <cellStyle name="40% - Accent6 2 2 2 2 2 7" xfId="36375"/>
    <cellStyle name="40% - Accent6 2 2 2 2 3" xfId="7632"/>
    <cellStyle name="40% - Accent6 2 2 2 2 3 2" xfId="10621"/>
    <cellStyle name="40% - Accent6 2 2 2 2 3 2 2" xfId="21384"/>
    <cellStyle name="40% - Accent6 2 2 2 2 3 2 2 2" xfId="33000"/>
    <cellStyle name="40% - Accent6 2 2 2 2 3 2 2 3" xfId="48856"/>
    <cellStyle name="40% - Accent6 2 2 2 2 3 2 3" xfId="27192"/>
    <cellStyle name="40% - Accent6 2 2 2 2 3 2 4" xfId="40781"/>
    <cellStyle name="40% - Accent6 2 2 2 2 3 3" xfId="19266"/>
    <cellStyle name="40% - Accent6 2 2 2 2 3 3 2" xfId="30882"/>
    <cellStyle name="40% - Accent6 2 2 2 2 3 3 3" xfId="46738"/>
    <cellStyle name="40% - Accent6 2 2 2 2 3 4" xfId="25074"/>
    <cellStyle name="40% - Accent6 2 2 2 2 3 5" xfId="38258"/>
    <cellStyle name="40% - Accent6 2 2 2 2 4" xfId="16745"/>
    <cellStyle name="40% - Accent6 2 2 2 2 4 2" xfId="22553"/>
    <cellStyle name="40% - Accent6 2 2 2 2 4 2 2" xfId="34169"/>
    <cellStyle name="40% - Accent6 2 2 2 2 4 2 3" xfId="50025"/>
    <cellStyle name="40% - Accent6 2 2 2 2 4 3" xfId="28361"/>
    <cellStyle name="40% - Accent6 2 2 2 2 4 4" xfId="44217"/>
    <cellStyle name="40% - Accent6 2 2 2 2 5" xfId="9408"/>
    <cellStyle name="40% - Accent6 2 2 2 2 5 2" xfId="20434"/>
    <cellStyle name="40% - Accent6 2 2 2 2 5 2 2" xfId="32050"/>
    <cellStyle name="40% - Accent6 2 2 2 2 5 2 3" xfId="47906"/>
    <cellStyle name="40% - Accent6 2 2 2 2 5 3" xfId="26242"/>
    <cellStyle name="40% - Accent6 2 2 2 2 5 4" xfId="39710"/>
    <cellStyle name="40% - Accent6 2 2 2 2 6" xfId="18097"/>
    <cellStyle name="40% - Accent6 2 2 2 2 6 2" xfId="29713"/>
    <cellStyle name="40% - Accent6 2 2 2 2 6 3" xfId="45569"/>
    <cellStyle name="40% - Accent6 2 2 2 2 7" xfId="3473"/>
    <cellStyle name="40% - Accent6 2 2 2 2 8" xfId="23905"/>
    <cellStyle name="40% - Accent6 2 2 2 2 9" xfId="35726"/>
    <cellStyle name="40% - Accent6 2 2 2 3" xfId="1159"/>
    <cellStyle name="40% - Accent6 2 2 2 3 2" xfId="1889"/>
    <cellStyle name="40% - Accent6 2 2 2 3 2 2" xfId="8433"/>
    <cellStyle name="40% - Accent6 2 2 2 3 2 2 2" xfId="17475"/>
    <cellStyle name="40% - Accent6 2 2 2 3 2 2 2 2" xfId="23283"/>
    <cellStyle name="40% - Accent6 2 2 2 3 2 2 2 2 2" xfId="34899"/>
    <cellStyle name="40% - Accent6 2 2 2 3 2 2 2 2 3" xfId="50755"/>
    <cellStyle name="40% - Accent6 2 2 2 3 2 2 2 3" xfId="29091"/>
    <cellStyle name="40% - Accent6 2 2 2 3 2 2 2 4" xfId="44947"/>
    <cellStyle name="40% - Accent6 2 2 2 3 2 2 3" xfId="19996"/>
    <cellStyle name="40% - Accent6 2 2 2 3 2 2 3 2" xfId="31612"/>
    <cellStyle name="40% - Accent6 2 2 2 3 2 2 3 3" xfId="47468"/>
    <cellStyle name="40% - Accent6 2 2 2 3 2 2 4" xfId="25804"/>
    <cellStyle name="40% - Accent6 2 2 2 3 2 2 5" xfId="39023"/>
    <cellStyle name="40% - Accent6 2 2 2 3 2 3" xfId="11406"/>
    <cellStyle name="40% - Accent6 2 2 2 3 2 3 2" xfId="22114"/>
    <cellStyle name="40% - Accent6 2 2 2 3 2 3 2 2" xfId="33730"/>
    <cellStyle name="40% - Accent6 2 2 2 3 2 3 2 3" xfId="49586"/>
    <cellStyle name="40% - Accent6 2 2 2 3 2 3 3" xfId="27922"/>
    <cellStyle name="40% - Accent6 2 2 2 3 2 3 4" xfId="41538"/>
    <cellStyle name="40% - Accent6 2 2 2 3 2 4" xfId="18827"/>
    <cellStyle name="40% - Accent6 2 2 2 3 2 4 2" xfId="30443"/>
    <cellStyle name="40% - Accent6 2 2 2 3 2 4 3" xfId="46299"/>
    <cellStyle name="40% - Accent6 2 2 2 3 2 5" xfId="4416"/>
    <cellStyle name="40% - Accent6 2 2 2 3 2 6" xfId="24635"/>
    <cellStyle name="40% - Accent6 2 2 2 3 2 7" xfId="36554"/>
    <cellStyle name="40% - Accent6 2 2 2 3 3" xfId="7789"/>
    <cellStyle name="40% - Accent6 2 2 2 3 3 2" xfId="10794"/>
    <cellStyle name="40% - Accent6 2 2 2 3 3 2 2" xfId="21530"/>
    <cellStyle name="40% - Accent6 2 2 2 3 3 2 2 2" xfId="33146"/>
    <cellStyle name="40% - Accent6 2 2 2 3 3 2 2 3" xfId="49002"/>
    <cellStyle name="40% - Accent6 2 2 2 3 3 2 3" xfId="27338"/>
    <cellStyle name="40% - Accent6 2 2 2 3 3 2 4" xfId="40938"/>
    <cellStyle name="40% - Accent6 2 2 2 3 3 3" xfId="19412"/>
    <cellStyle name="40% - Accent6 2 2 2 3 3 3 2" xfId="31028"/>
    <cellStyle name="40% - Accent6 2 2 2 3 3 3 3" xfId="46884"/>
    <cellStyle name="40% - Accent6 2 2 2 3 3 4" xfId="25220"/>
    <cellStyle name="40% - Accent6 2 2 2 3 3 5" xfId="38409"/>
    <cellStyle name="40% - Accent6 2 2 2 3 4" xfId="16891"/>
    <cellStyle name="40% - Accent6 2 2 2 3 4 2" xfId="22699"/>
    <cellStyle name="40% - Accent6 2 2 2 3 4 2 2" xfId="34315"/>
    <cellStyle name="40% - Accent6 2 2 2 3 4 2 3" xfId="50171"/>
    <cellStyle name="40% - Accent6 2 2 2 3 4 3" xfId="28507"/>
    <cellStyle name="40% - Accent6 2 2 2 3 4 4" xfId="44363"/>
    <cellStyle name="40% - Accent6 2 2 2 3 5" xfId="9554"/>
    <cellStyle name="40% - Accent6 2 2 2 3 5 2" xfId="20580"/>
    <cellStyle name="40% - Accent6 2 2 2 3 5 2 2" xfId="32196"/>
    <cellStyle name="40% - Accent6 2 2 2 3 5 2 3" xfId="48052"/>
    <cellStyle name="40% - Accent6 2 2 2 3 5 3" xfId="26388"/>
    <cellStyle name="40% - Accent6 2 2 2 3 5 4" xfId="39856"/>
    <cellStyle name="40% - Accent6 2 2 2 3 6" xfId="18243"/>
    <cellStyle name="40% - Accent6 2 2 2 3 6 2" xfId="29859"/>
    <cellStyle name="40% - Accent6 2 2 2 3 6 3" xfId="45715"/>
    <cellStyle name="40% - Accent6 2 2 2 3 7" xfId="3686"/>
    <cellStyle name="40% - Accent6 2 2 2 3 8" xfId="24051"/>
    <cellStyle name="40% - Accent6 2 2 2 3 9" xfId="35904"/>
    <cellStyle name="40% - Accent6 2 2 2 4" xfId="1373"/>
    <cellStyle name="40% - Accent6 2 2 2 4 2" xfId="7971"/>
    <cellStyle name="40% - Accent6 2 2 2 4 2 2" xfId="10984"/>
    <cellStyle name="40% - Accent6 2 2 2 4 2 2 2" xfId="21712"/>
    <cellStyle name="40% - Accent6 2 2 2 4 2 2 2 2" xfId="33328"/>
    <cellStyle name="40% - Accent6 2 2 2 4 2 2 2 3" xfId="49184"/>
    <cellStyle name="40% - Accent6 2 2 2 4 2 2 3" xfId="27520"/>
    <cellStyle name="40% - Accent6 2 2 2 4 2 2 4" xfId="41126"/>
    <cellStyle name="40% - Accent6 2 2 2 4 2 3" xfId="19594"/>
    <cellStyle name="40% - Accent6 2 2 2 4 2 3 2" xfId="31210"/>
    <cellStyle name="40% - Accent6 2 2 2 4 2 3 3" xfId="47066"/>
    <cellStyle name="40% - Accent6 2 2 2 4 2 4" xfId="25402"/>
    <cellStyle name="40% - Accent6 2 2 2 4 2 5" xfId="38591"/>
    <cellStyle name="40% - Accent6 2 2 2 4 3" xfId="17073"/>
    <cellStyle name="40% - Accent6 2 2 2 4 3 2" xfId="22881"/>
    <cellStyle name="40% - Accent6 2 2 2 4 3 2 2" xfId="34497"/>
    <cellStyle name="40% - Accent6 2 2 2 4 3 2 3" xfId="50353"/>
    <cellStyle name="40% - Accent6 2 2 2 4 3 3" xfId="28689"/>
    <cellStyle name="40% - Accent6 2 2 2 4 3 4" xfId="44545"/>
    <cellStyle name="40% - Accent6 2 2 2 4 4" xfId="9736"/>
    <cellStyle name="40% - Accent6 2 2 2 4 4 2" xfId="20762"/>
    <cellStyle name="40% - Accent6 2 2 2 4 4 2 2" xfId="32378"/>
    <cellStyle name="40% - Accent6 2 2 2 4 4 2 3" xfId="48234"/>
    <cellStyle name="40% - Accent6 2 2 2 4 4 3" xfId="26570"/>
    <cellStyle name="40% - Accent6 2 2 2 4 4 4" xfId="40038"/>
    <cellStyle name="40% - Accent6 2 2 2 4 5" xfId="18425"/>
    <cellStyle name="40% - Accent6 2 2 2 4 5 2" xfId="30041"/>
    <cellStyle name="40% - Accent6 2 2 2 4 5 3" xfId="45897"/>
    <cellStyle name="40% - Accent6 2 2 2 4 6" xfId="3900"/>
    <cellStyle name="40% - Accent6 2 2 2 4 7" xfId="24233"/>
    <cellStyle name="40% - Accent6 2 2 2 4 8" xfId="36098"/>
    <cellStyle name="40% - Accent6 2 2 2 5" xfId="1588"/>
    <cellStyle name="40% - Accent6 2 2 2 5 2" xfId="8153"/>
    <cellStyle name="40% - Accent6 2 2 2 5 2 2" xfId="11179"/>
    <cellStyle name="40% - Accent6 2 2 2 5 2 2 2" xfId="21894"/>
    <cellStyle name="40% - Accent6 2 2 2 5 2 2 2 2" xfId="33510"/>
    <cellStyle name="40% - Accent6 2 2 2 5 2 2 2 3" xfId="49366"/>
    <cellStyle name="40% - Accent6 2 2 2 5 2 2 3" xfId="27702"/>
    <cellStyle name="40% - Accent6 2 2 2 5 2 2 4" xfId="41315"/>
    <cellStyle name="40% - Accent6 2 2 2 5 2 3" xfId="19776"/>
    <cellStyle name="40% - Accent6 2 2 2 5 2 3 2" xfId="31392"/>
    <cellStyle name="40% - Accent6 2 2 2 5 2 3 3" xfId="47248"/>
    <cellStyle name="40% - Accent6 2 2 2 5 2 4" xfId="25584"/>
    <cellStyle name="40% - Accent6 2 2 2 5 2 5" xfId="38773"/>
    <cellStyle name="40% - Accent6 2 2 2 5 3" xfId="17255"/>
    <cellStyle name="40% - Accent6 2 2 2 5 3 2" xfId="23063"/>
    <cellStyle name="40% - Accent6 2 2 2 5 3 2 2" xfId="34679"/>
    <cellStyle name="40% - Accent6 2 2 2 5 3 2 3" xfId="50535"/>
    <cellStyle name="40% - Accent6 2 2 2 5 3 3" xfId="28871"/>
    <cellStyle name="40% - Accent6 2 2 2 5 3 4" xfId="44727"/>
    <cellStyle name="40% - Accent6 2 2 2 5 4" xfId="9334"/>
    <cellStyle name="40% - Accent6 2 2 2 5 4 2" xfId="20360"/>
    <cellStyle name="40% - Accent6 2 2 2 5 4 2 2" xfId="31976"/>
    <cellStyle name="40% - Accent6 2 2 2 5 4 2 3" xfId="47832"/>
    <cellStyle name="40% - Accent6 2 2 2 5 4 3" xfId="26168"/>
    <cellStyle name="40% - Accent6 2 2 2 5 4 4" xfId="39636"/>
    <cellStyle name="40% - Accent6 2 2 2 5 5" xfId="18607"/>
    <cellStyle name="40% - Accent6 2 2 2 5 5 2" xfId="30223"/>
    <cellStyle name="40% - Accent6 2 2 2 5 5 3" xfId="46079"/>
    <cellStyle name="40% - Accent6 2 2 2 5 6" xfId="4115"/>
    <cellStyle name="40% - Accent6 2 2 2 5 7" xfId="24415"/>
    <cellStyle name="40% - Accent6 2 2 2 5 8" xfId="36298"/>
    <cellStyle name="40% - Accent6 2 2 2 6" xfId="862"/>
    <cellStyle name="40% - Accent6 2 2 2 6 2" xfId="7557"/>
    <cellStyle name="40% - Accent6 2 2 2 6 2 2" xfId="16671"/>
    <cellStyle name="40% - Accent6 2 2 2 6 2 2 2" xfId="22479"/>
    <cellStyle name="40% - Accent6 2 2 2 6 2 2 2 2" xfId="34095"/>
    <cellStyle name="40% - Accent6 2 2 2 6 2 2 2 3" xfId="49951"/>
    <cellStyle name="40% - Accent6 2 2 2 6 2 2 3" xfId="28287"/>
    <cellStyle name="40% - Accent6 2 2 2 6 2 2 4" xfId="44143"/>
    <cellStyle name="40% - Accent6 2 2 2 6 2 3" xfId="19192"/>
    <cellStyle name="40% - Accent6 2 2 2 6 2 3 2" xfId="30808"/>
    <cellStyle name="40% - Accent6 2 2 2 6 2 3 3" xfId="46664"/>
    <cellStyle name="40% - Accent6 2 2 2 6 2 4" xfId="25000"/>
    <cellStyle name="40% - Accent6 2 2 2 6 2 5" xfId="38183"/>
    <cellStyle name="40% - Accent6 2 2 2 6 3" xfId="10547"/>
    <cellStyle name="40% - Accent6 2 2 2 6 3 2" xfId="21310"/>
    <cellStyle name="40% - Accent6 2 2 2 6 3 2 2" xfId="32926"/>
    <cellStyle name="40% - Accent6 2 2 2 6 3 2 3" xfId="48782"/>
    <cellStyle name="40% - Accent6 2 2 2 6 3 3" xfId="27118"/>
    <cellStyle name="40% - Accent6 2 2 2 6 3 4" xfId="40707"/>
    <cellStyle name="40% - Accent6 2 2 2 6 4" xfId="18023"/>
    <cellStyle name="40% - Accent6 2 2 2 6 4 2" xfId="29639"/>
    <cellStyle name="40% - Accent6 2 2 2 6 4 3" xfId="45495"/>
    <cellStyle name="40% - Accent6 2 2 2 6 5" xfId="3398"/>
    <cellStyle name="40% - Accent6 2 2 2 6 6" xfId="23831"/>
    <cellStyle name="40% - Accent6 2 2 2 6 7" xfId="35651"/>
    <cellStyle name="40% - Accent6 2 2 2 7" xfId="3158"/>
    <cellStyle name="40% - Accent6 2 2 2 7 2" xfId="10387"/>
    <cellStyle name="40% - Accent6 2 2 2 7 2 2" xfId="21164"/>
    <cellStyle name="40% - Accent6 2 2 2 7 2 2 2" xfId="32780"/>
    <cellStyle name="40% - Accent6 2 2 2 7 2 2 3" xfId="48636"/>
    <cellStyle name="40% - Accent6 2 2 2 7 2 3" xfId="26972"/>
    <cellStyle name="40% - Accent6 2 2 2 7 2 4" xfId="40554"/>
    <cellStyle name="40% - Accent6 2 2 2 7 3" xfId="17877"/>
    <cellStyle name="40% - Accent6 2 2 2 7 3 2" xfId="29493"/>
    <cellStyle name="40% - Accent6 2 2 2 7 3 3" xfId="45349"/>
    <cellStyle name="40% - Accent6 2 2 2 7 4" xfId="23685"/>
    <cellStyle name="40% - Accent6 2 2 2 7 5" xfId="35465"/>
    <cellStyle name="40% - Accent6 2 2 2 8" xfId="7332"/>
    <cellStyle name="40% - Accent6 2 2 2 8 2" xfId="10002"/>
    <cellStyle name="40% - Accent6 2 2 2 8 2 2" xfId="20981"/>
    <cellStyle name="40% - Accent6 2 2 2 8 2 2 2" xfId="32597"/>
    <cellStyle name="40% - Accent6 2 2 2 8 2 2 3" xfId="48453"/>
    <cellStyle name="40% - Accent6 2 2 2 8 2 3" xfId="26789"/>
    <cellStyle name="40% - Accent6 2 2 2 8 2 4" xfId="40282"/>
    <cellStyle name="40% - Accent6 2 2 2 8 3" xfId="19046"/>
    <cellStyle name="40% - Accent6 2 2 2 8 3 2" xfId="30662"/>
    <cellStyle name="40% - Accent6 2 2 2 8 3 3" xfId="46518"/>
    <cellStyle name="40% - Accent6 2 2 2 8 4" xfId="24854"/>
    <cellStyle name="40% - Accent6 2 2 2 8 5" xfId="38004"/>
    <cellStyle name="40% - Accent6 2 2 2 9" xfId="16525"/>
    <cellStyle name="40% - Accent6 2 2 2 9 2" xfId="22333"/>
    <cellStyle name="40% - Accent6 2 2 2 9 2 2" xfId="33949"/>
    <cellStyle name="40% - Accent6 2 2 2 9 2 3" xfId="49805"/>
    <cellStyle name="40% - Accent6 2 2 2 9 3" xfId="28141"/>
    <cellStyle name="40% - Accent6 2 2 2 9 4" xfId="43997"/>
    <cellStyle name="40% - Accent6 2 2 3" xfId="666"/>
    <cellStyle name="40% - Accent6 2 2 3 10" xfId="17730"/>
    <cellStyle name="40% - Accent6 2 2 3 10 2" xfId="29346"/>
    <cellStyle name="40% - Accent6 2 2 3 10 3" xfId="45202"/>
    <cellStyle name="40% - Accent6 2 2 3 11" xfId="2750"/>
    <cellStyle name="40% - Accent6 2 2 3 12" xfId="23538"/>
    <cellStyle name="40% - Accent6 2 2 3 13" xfId="35197"/>
    <cellStyle name="40% - Accent6 2 2 3 2" xfId="1217"/>
    <cellStyle name="40% - Accent6 2 2 3 2 2" xfId="1925"/>
    <cellStyle name="40% - Accent6 2 2 3 2 2 2" xfId="8469"/>
    <cellStyle name="40% - Accent6 2 2 3 2 2 2 2" xfId="17511"/>
    <cellStyle name="40% - Accent6 2 2 3 2 2 2 2 2" xfId="23319"/>
    <cellStyle name="40% - Accent6 2 2 3 2 2 2 2 2 2" xfId="34935"/>
    <cellStyle name="40% - Accent6 2 2 3 2 2 2 2 2 3" xfId="50791"/>
    <cellStyle name="40% - Accent6 2 2 3 2 2 2 2 3" xfId="29127"/>
    <cellStyle name="40% - Accent6 2 2 3 2 2 2 2 4" xfId="44983"/>
    <cellStyle name="40% - Accent6 2 2 3 2 2 2 3" xfId="20032"/>
    <cellStyle name="40% - Accent6 2 2 3 2 2 2 3 2" xfId="31648"/>
    <cellStyle name="40% - Accent6 2 2 3 2 2 2 3 3" xfId="47504"/>
    <cellStyle name="40% - Accent6 2 2 3 2 2 2 4" xfId="25840"/>
    <cellStyle name="40% - Accent6 2 2 3 2 2 2 5" xfId="39059"/>
    <cellStyle name="40% - Accent6 2 2 3 2 2 3" xfId="11442"/>
    <cellStyle name="40% - Accent6 2 2 3 2 2 3 2" xfId="22150"/>
    <cellStyle name="40% - Accent6 2 2 3 2 2 3 2 2" xfId="33766"/>
    <cellStyle name="40% - Accent6 2 2 3 2 2 3 2 3" xfId="49622"/>
    <cellStyle name="40% - Accent6 2 2 3 2 2 3 3" xfId="27958"/>
    <cellStyle name="40% - Accent6 2 2 3 2 2 3 4" xfId="41574"/>
    <cellStyle name="40% - Accent6 2 2 3 2 2 4" xfId="18863"/>
    <cellStyle name="40% - Accent6 2 2 3 2 2 4 2" xfId="30479"/>
    <cellStyle name="40% - Accent6 2 2 3 2 2 4 3" xfId="46335"/>
    <cellStyle name="40% - Accent6 2 2 3 2 2 5" xfId="4452"/>
    <cellStyle name="40% - Accent6 2 2 3 2 2 6" xfId="24671"/>
    <cellStyle name="40% - Accent6 2 2 3 2 2 7" xfId="36590"/>
    <cellStyle name="40% - Accent6 2 2 3 2 3" xfId="7825"/>
    <cellStyle name="40% - Accent6 2 2 3 2 3 2" xfId="10836"/>
    <cellStyle name="40% - Accent6 2 2 3 2 3 2 2" xfId="21566"/>
    <cellStyle name="40% - Accent6 2 2 3 2 3 2 2 2" xfId="33182"/>
    <cellStyle name="40% - Accent6 2 2 3 2 3 2 2 3" xfId="49038"/>
    <cellStyle name="40% - Accent6 2 2 3 2 3 2 3" xfId="27374"/>
    <cellStyle name="40% - Accent6 2 2 3 2 3 2 4" xfId="40979"/>
    <cellStyle name="40% - Accent6 2 2 3 2 3 3" xfId="19448"/>
    <cellStyle name="40% - Accent6 2 2 3 2 3 3 2" xfId="31064"/>
    <cellStyle name="40% - Accent6 2 2 3 2 3 3 3" xfId="46920"/>
    <cellStyle name="40% - Accent6 2 2 3 2 3 4" xfId="25256"/>
    <cellStyle name="40% - Accent6 2 2 3 2 3 5" xfId="38445"/>
    <cellStyle name="40% - Accent6 2 2 3 2 4" xfId="16927"/>
    <cellStyle name="40% - Accent6 2 2 3 2 4 2" xfId="22735"/>
    <cellStyle name="40% - Accent6 2 2 3 2 4 2 2" xfId="34351"/>
    <cellStyle name="40% - Accent6 2 2 3 2 4 2 3" xfId="50207"/>
    <cellStyle name="40% - Accent6 2 2 3 2 4 3" xfId="28543"/>
    <cellStyle name="40% - Accent6 2 2 3 2 4 4" xfId="44399"/>
    <cellStyle name="40% - Accent6 2 2 3 2 5" xfId="9590"/>
    <cellStyle name="40% - Accent6 2 2 3 2 5 2" xfId="20616"/>
    <cellStyle name="40% - Accent6 2 2 3 2 5 2 2" xfId="32232"/>
    <cellStyle name="40% - Accent6 2 2 3 2 5 2 3" xfId="48088"/>
    <cellStyle name="40% - Accent6 2 2 3 2 5 3" xfId="26424"/>
    <cellStyle name="40% - Accent6 2 2 3 2 5 4" xfId="39892"/>
    <cellStyle name="40% - Accent6 2 2 3 2 6" xfId="18279"/>
    <cellStyle name="40% - Accent6 2 2 3 2 6 2" xfId="29895"/>
    <cellStyle name="40% - Accent6 2 2 3 2 6 3" xfId="45751"/>
    <cellStyle name="40% - Accent6 2 2 3 2 7" xfId="3744"/>
    <cellStyle name="40% - Accent6 2 2 3 2 8" xfId="24087"/>
    <cellStyle name="40% - Accent6 2 2 3 2 9" xfId="35952"/>
    <cellStyle name="40% - Accent6 2 2 3 3" xfId="1409"/>
    <cellStyle name="40% - Accent6 2 2 3 3 2" xfId="8007"/>
    <cellStyle name="40% - Accent6 2 2 3 3 2 2" xfId="11020"/>
    <cellStyle name="40% - Accent6 2 2 3 3 2 2 2" xfId="21748"/>
    <cellStyle name="40% - Accent6 2 2 3 3 2 2 2 2" xfId="33364"/>
    <cellStyle name="40% - Accent6 2 2 3 3 2 2 2 3" xfId="49220"/>
    <cellStyle name="40% - Accent6 2 2 3 3 2 2 3" xfId="27556"/>
    <cellStyle name="40% - Accent6 2 2 3 3 2 2 4" xfId="41162"/>
    <cellStyle name="40% - Accent6 2 2 3 3 2 3" xfId="19630"/>
    <cellStyle name="40% - Accent6 2 2 3 3 2 3 2" xfId="31246"/>
    <cellStyle name="40% - Accent6 2 2 3 3 2 3 3" xfId="47102"/>
    <cellStyle name="40% - Accent6 2 2 3 3 2 4" xfId="25438"/>
    <cellStyle name="40% - Accent6 2 2 3 3 2 5" xfId="38627"/>
    <cellStyle name="40% - Accent6 2 2 3 3 3" xfId="17109"/>
    <cellStyle name="40% - Accent6 2 2 3 3 3 2" xfId="22917"/>
    <cellStyle name="40% - Accent6 2 2 3 3 3 2 2" xfId="34533"/>
    <cellStyle name="40% - Accent6 2 2 3 3 3 2 3" xfId="50389"/>
    <cellStyle name="40% - Accent6 2 2 3 3 3 3" xfId="28725"/>
    <cellStyle name="40% - Accent6 2 2 3 3 3 4" xfId="44581"/>
    <cellStyle name="40% - Accent6 2 2 3 3 4" xfId="9772"/>
    <cellStyle name="40% - Accent6 2 2 3 3 4 2" xfId="20798"/>
    <cellStyle name="40% - Accent6 2 2 3 3 4 2 2" xfId="32414"/>
    <cellStyle name="40% - Accent6 2 2 3 3 4 2 3" xfId="48270"/>
    <cellStyle name="40% - Accent6 2 2 3 3 4 3" xfId="26606"/>
    <cellStyle name="40% - Accent6 2 2 3 3 4 4" xfId="40074"/>
    <cellStyle name="40% - Accent6 2 2 3 3 5" xfId="18461"/>
    <cellStyle name="40% - Accent6 2 2 3 3 5 2" xfId="30077"/>
    <cellStyle name="40% - Accent6 2 2 3 3 5 3" xfId="45933"/>
    <cellStyle name="40% - Accent6 2 2 3 3 6" xfId="3936"/>
    <cellStyle name="40% - Accent6 2 2 3 3 7" xfId="24269"/>
    <cellStyle name="40% - Accent6 2 2 3 3 8" xfId="36134"/>
    <cellStyle name="40% - Accent6 2 2 3 4" xfId="1718"/>
    <cellStyle name="40% - Accent6 2 2 3 4 2" xfId="8267"/>
    <cellStyle name="40% - Accent6 2 2 3 4 2 2" xfId="11294"/>
    <cellStyle name="40% - Accent6 2 2 3 4 2 2 2" xfId="22004"/>
    <cellStyle name="40% - Accent6 2 2 3 4 2 2 2 2" xfId="33620"/>
    <cellStyle name="40% - Accent6 2 2 3 4 2 2 2 3" xfId="49476"/>
    <cellStyle name="40% - Accent6 2 2 3 4 2 2 3" xfId="27812"/>
    <cellStyle name="40% - Accent6 2 2 3 4 2 2 4" xfId="41427"/>
    <cellStyle name="40% - Accent6 2 2 3 4 2 3" xfId="19886"/>
    <cellStyle name="40% - Accent6 2 2 3 4 2 3 2" xfId="31502"/>
    <cellStyle name="40% - Accent6 2 2 3 4 2 3 3" xfId="47358"/>
    <cellStyle name="40% - Accent6 2 2 3 4 2 4" xfId="25694"/>
    <cellStyle name="40% - Accent6 2 2 3 4 2 5" xfId="38886"/>
    <cellStyle name="40% - Accent6 2 2 3 4 3" xfId="17365"/>
    <cellStyle name="40% - Accent6 2 2 3 4 3 2" xfId="23173"/>
    <cellStyle name="40% - Accent6 2 2 3 4 3 2 2" xfId="34789"/>
    <cellStyle name="40% - Accent6 2 2 3 4 3 2 3" xfId="50645"/>
    <cellStyle name="40% - Accent6 2 2 3 4 3 3" xfId="28981"/>
    <cellStyle name="40% - Accent6 2 2 3 4 3 4" xfId="44837"/>
    <cellStyle name="40% - Accent6 2 2 3 4 4" xfId="9444"/>
    <cellStyle name="40% - Accent6 2 2 3 4 4 2" xfId="20470"/>
    <cellStyle name="40% - Accent6 2 2 3 4 4 2 2" xfId="32086"/>
    <cellStyle name="40% - Accent6 2 2 3 4 4 2 3" xfId="47942"/>
    <cellStyle name="40% - Accent6 2 2 3 4 4 3" xfId="26278"/>
    <cellStyle name="40% - Accent6 2 2 3 4 4 4" xfId="39746"/>
    <cellStyle name="40% - Accent6 2 2 3 4 5" xfId="18717"/>
    <cellStyle name="40% - Accent6 2 2 3 4 5 2" xfId="30333"/>
    <cellStyle name="40% - Accent6 2 2 3 4 5 3" xfId="46189"/>
    <cellStyle name="40% - Accent6 2 2 3 4 6" xfId="4245"/>
    <cellStyle name="40% - Accent6 2 2 3 4 7" xfId="24525"/>
    <cellStyle name="40% - Accent6 2 2 3 4 8" xfId="36417"/>
    <cellStyle name="40% - Accent6 2 2 3 5" xfId="978"/>
    <cellStyle name="40% - Accent6 2 2 3 5 2" xfId="7673"/>
    <cellStyle name="40% - Accent6 2 2 3 5 2 2" xfId="16781"/>
    <cellStyle name="40% - Accent6 2 2 3 5 2 2 2" xfId="22589"/>
    <cellStyle name="40% - Accent6 2 2 3 5 2 2 2 2" xfId="34205"/>
    <cellStyle name="40% - Accent6 2 2 3 5 2 2 2 3" xfId="50061"/>
    <cellStyle name="40% - Accent6 2 2 3 5 2 2 3" xfId="28397"/>
    <cellStyle name="40% - Accent6 2 2 3 5 2 2 4" xfId="44253"/>
    <cellStyle name="40% - Accent6 2 2 3 5 2 3" xfId="19302"/>
    <cellStyle name="40% - Accent6 2 2 3 5 2 3 2" xfId="30918"/>
    <cellStyle name="40% - Accent6 2 2 3 5 2 3 3" xfId="46774"/>
    <cellStyle name="40% - Accent6 2 2 3 5 2 4" xfId="25110"/>
    <cellStyle name="40% - Accent6 2 2 3 5 2 5" xfId="38297"/>
    <cellStyle name="40% - Accent6 2 2 3 5 3" xfId="10657"/>
    <cellStyle name="40% - Accent6 2 2 3 5 3 2" xfId="21420"/>
    <cellStyle name="40% - Accent6 2 2 3 5 3 2 2" xfId="33036"/>
    <cellStyle name="40% - Accent6 2 2 3 5 3 2 3" xfId="48892"/>
    <cellStyle name="40% - Accent6 2 2 3 5 3 3" xfId="27228"/>
    <cellStyle name="40% - Accent6 2 2 3 5 3 4" xfId="40817"/>
    <cellStyle name="40% - Accent6 2 2 3 5 4" xfId="18133"/>
    <cellStyle name="40% - Accent6 2 2 3 5 4 2" xfId="29749"/>
    <cellStyle name="40% - Accent6 2 2 3 5 4 3" xfId="45605"/>
    <cellStyle name="40% - Accent6 2 2 3 5 5" xfId="3514"/>
    <cellStyle name="40% - Accent6 2 2 3 5 6" xfId="23941"/>
    <cellStyle name="40% - Accent6 2 2 3 5 7" xfId="35765"/>
    <cellStyle name="40% - Accent6 2 2 3 6" xfId="3206"/>
    <cellStyle name="40% - Accent6 2 2 3 6 2" xfId="10434"/>
    <cellStyle name="40% - Accent6 2 2 3 6 2 2" xfId="21200"/>
    <cellStyle name="40% - Accent6 2 2 3 6 2 2 2" xfId="32816"/>
    <cellStyle name="40% - Accent6 2 2 3 6 2 2 3" xfId="48672"/>
    <cellStyle name="40% - Accent6 2 2 3 6 2 3" xfId="27008"/>
    <cellStyle name="40% - Accent6 2 2 3 6 2 4" xfId="40597"/>
    <cellStyle name="40% - Accent6 2 2 3 6 3" xfId="17913"/>
    <cellStyle name="40% - Accent6 2 2 3 6 3 2" xfId="29529"/>
    <cellStyle name="40% - Accent6 2 2 3 6 3 3" xfId="45385"/>
    <cellStyle name="40% - Accent6 2 2 3 6 4" xfId="23721"/>
    <cellStyle name="40% - Accent6 2 2 3 6 5" xfId="35508"/>
    <cellStyle name="40% - Accent6 2 2 3 7" xfId="7368"/>
    <cellStyle name="40% - Accent6 2 2 3 7 2" xfId="10043"/>
    <cellStyle name="40% - Accent6 2 2 3 7 2 2" xfId="21017"/>
    <cellStyle name="40% - Accent6 2 2 3 7 2 2 2" xfId="32633"/>
    <cellStyle name="40% - Accent6 2 2 3 7 2 2 3" xfId="48489"/>
    <cellStyle name="40% - Accent6 2 2 3 7 2 3" xfId="26825"/>
    <cellStyle name="40% - Accent6 2 2 3 7 2 4" xfId="40320"/>
    <cellStyle name="40% - Accent6 2 2 3 7 3" xfId="19082"/>
    <cellStyle name="40% - Accent6 2 2 3 7 3 2" xfId="30698"/>
    <cellStyle name="40% - Accent6 2 2 3 7 3 3" xfId="46554"/>
    <cellStyle name="40% - Accent6 2 2 3 7 4" xfId="24890"/>
    <cellStyle name="40% - Accent6 2 2 3 7 5" xfId="38040"/>
    <cellStyle name="40% - Accent6 2 2 3 8" xfId="16561"/>
    <cellStyle name="40% - Accent6 2 2 3 8 2" xfId="22369"/>
    <cellStyle name="40% - Accent6 2 2 3 8 2 2" xfId="33985"/>
    <cellStyle name="40% - Accent6 2 2 3 8 2 3" xfId="49841"/>
    <cellStyle name="40% - Accent6 2 2 3 8 3" xfId="28177"/>
    <cellStyle name="40% - Accent6 2 2 3 8 4" xfId="44033"/>
    <cellStyle name="40% - Accent6 2 2 3 9" xfId="9188"/>
    <cellStyle name="40% - Accent6 2 2 3 9 2" xfId="20214"/>
    <cellStyle name="40% - Accent6 2 2 3 9 2 2" xfId="31830"/>
    <cellStyle name="40% - Accent6 2 2 3 9 2 3" xfId="47686"/>
    <cellStyle name="40% - Accent6 2 2 3 9 3" xfId="26022"/>
    <cellStyle name="40% - Accent6 2 2 3 9 4" xfId="39490"/>
    <cellStyle name="40% - Accent6 2 2 4" xfId="707"/>
    <cellStyle name="40% - Accent6 2 2 4 10" xfId="17766"/>
    <cellStyle name="40% - Accent6 2 2 4 10 2" xfId="29382"/>
    <cellStyle name="40% - Accent6 2 2 4 10 3" xfId="45238"/>
    <cellStyle name="40% - Accent6 2 2 4 11" xfId="2791"/>
    <cellStyle name="40% - Accent6 2 2 4 12" xfId="23574"/>
    <cellStyle name="40% - Accent6 2 2 4 13" xfId="35233"/>
    <cellStyle name="40% - Accent6 2 2 4 2" xfId="1258"/>
    <cellStyle name="40% - Accent6 2 2 4 2 2" xfId="1961"/>
    <cellStyle name="40% - Accent6 2 2 4 2 2 2" xfId="8505"/>
    <cellStyle name="40% - Accent6 2 2 4 2 2 2 2" xfId="17547"/>
    <cellStyle name="40% - Accent6 2 2 4 2 2 2 2 2" xfId="23355"/>
    <cellStyle name="40% - Accent6 2 2 4 2 2 2 2 2 2" xfId="34971"/>
    <cellStyle name="40% - Accent6 2 2 4 2 2 2 2 2 3" xfId="50827"/>
    <cellStyle name="40% - Accent6 2 2 4 2 2 2 2 3" xfId="29163"/>
    <cellStyle name="40% - Accent6 2 2 4 2 2 2 2 4" xfId="45019"/>
    <cellStyle name="40% - Accent6 2 2 4 2 2 2 3" xfId="20068"/>
    <cellStyle name="40% - Accent6 2 2 4 2 2 2 3 2" xfId="31684"/>
    <cellStyle name="40% - Accent6 2 2 4 2 2 2 3 3" xfId="47540"/>
    <cellStyle name="40% - Accent6 2 2 4 2 2 2 4" xfId="25876"/>
    <cellStyle name="40% - Accent6 2 2 4 2 2 2 5" xfId="39095"/>
    <cellStyle name="40% - Accent6 2 2 4 2 2 3" xfId="11478"/>
    <cellStyle name="40% - Accent6 2 2 4 2 2 3 2" xfId="22186"/>
    <cellStyle name="40% - Accent6 2 2 4 2 2 3 2 2" xfId="33802"/>
    <cellStyle name="40% - Accent6 2 2 4 2 2 3 2 3" xfId="49658"/>
    <cellStyle name="40% - Accent6 2 2 4 2 2 3 3" xfId="27994"/>
    <cellStyle name="40% - Accent6 2 2 4 2 2 3 4" xfId="41610"/>
    <cellStyle name="40% - Accent6 2 2 4 2 2 4" xfId="18899"/>
    <cellStyle name="40% - Accent6 2 2 4 2 2 4 2" xfId="30515"/>
    <cellStyle name="40% - Accent6 2 2 4 2 2 4 3" xfId="46371"/>
    <cellStyle name="40% - Accent6 2 2 4 2 2 5" xfId="4488"/>
    <cellStyle name="40% - Accent6 2 2 4 2 2 6" xfId="24707"/>
    <cellStyle name="40% - Accent6 2 2 4 2 2 7" xfId="36626"/>
    <cellStyle name="40% - Accent6 2 2 4 2 3" xfId="7861"/>
    <cellStyle name="40% - Accent6 2 2 4 2 3 2" xfId="10873"/>
    <cellStyle name="40% - Accent6 2 2 4 2 3 2 2" xfId="21602"/>
    <cellStyle name="40% - Accent6 2 2 4 2 3 2 2 2" xfId="33218"/>
    <cellStyle name="40% - Accent6 2 2 4 2 3 2 2 3" xfId="49074"/>
    <cellStyle name="40% - Accent6 2 2 4 2 3 2 3" xfId="27410"/>
    <cellStyle name="40% - Accent6 2 2 4 2 3 2 4" xfId="41015"/>
    <cellStyle name="40% - Accent6 2 2 4 2 3 3" xfId="19484"/>
    <cellStyle name="40% - Accent6 2 2 4 2 3 3 2" xfId="31100"/>
    <cellStyle name="40% - Accent6 2 2 4 2 3 3 3" xfId="46956"/>
    <cellStyle name="40% - Accent6 2 2 4 2 3 4" xfId="25292"/>
    <cellStyle name="40% - Accent6 2 2 4 2 3 5" xfId="38481"/>
    <cellStyle name="40% - Accent6 2 2 4 2 4" xfId="16963"/>
    <cellStyle name="40% - Accent6 2 2 4 2 4 2" xfId="22771"/>
    <cellStyle name="40% - Accent6 2 2 4 2 4 2 2" xfId="34387"/>
    <cellStyle name="40% - Accent6 2 2 4 2 4 2 3" xfId="50243"/>
    <cellStyle name="40% - Accent6 2 2 4 2 4 3" xfId="28579"/>
    <cellStyle name="40% - Accent6 2 2 4 2 4 4" xfId="44435"/>
    <cellStyle name="40% - Accent6 2 2 4 2 5" xfId="9626"/>
    <cellStyle name="40% - Accent6 2 2 4 2 5 2" xfId="20652"/>
    <cellStyle name="40% - Accent6 2 2 4 2 5 2 2" xfId="32268"/>
    <cellStyle name="40% - Accent6 2 2 4 2 5 2 3" xfId="48124"/>
    <cellStyle name="40% - Accent6 2 2 4 2 5 3" xfId="26460"/>
    <cellStyle name="40% - Accent6 2 2 4 2 5 4" xfId="39928"/>
    <cellStyle name="40% - Accent6 2 2 4 2 6" xfId="18315"/>
    <cellStyle name="40% - Accent6 2 2 4 2 6 2" xfId="29931"/>
    <cellStyle name="40% - Accent6 2 2 4 2 6 3" xfId="45787"/>
    <cellStyle name="40% - Accent6 2 2 4 2 7" xfId="3785"/>
    <cellStyle name="40% - Accent6 2 2 4 2 8" xfId="24123"/>
    <cellStyle name="40% - Accent6 2 2 4 2 9" xfId="35988"/>
    <cellStyle name="40% - Accent6 2 2 4 3" xfId="1445"/>
    <cellStyle name="40% - Accent6 2 2 4 3 2" xfId="8043"/>
    <cellStyle name="40% - Accent6 2 2 4 3 2 2" xfId="11056"/>
    <cellStyle name="40% - Accent6 2 2 4 3 2 2 2" xfId="21784"/>
    <cellStyle name="40% - Accent6 2 2 4 3 2 2 2 2" xfId="33400"/>
    <cellStyle name="40% - Accent6 2 2 4 3 2 2 2 3" xfId="49256"/>
    <cellStyle name="40% - Accent6 2 2 4 3 2 2 3" xfId="27592"/>
    <cellStyle name="40% - Accent6 2 2 4 3 2 2 4" xfId="41198"/>
    <cellStyle name="40% - Accent6 2 2 4 3 2 3" xfId="19666"/>
    <cellStyle name="40% - Accent6 2 2 4 3 2 3 2" xfId="31282"/>
    <cellStyle name="40% - Accent6 2 2 4 3 2 3 3" xfId="47138"/>
    <cellStyle name="40% - Accent6 2 2 4 3 2 4" xfId="25474"/>
    <cellStyle name="40% - Accent6 2 2 4 3 2 5" xfId="38663"/>
    <cellStyle name="40% - Accent6 2 2 4 3 3" xfId="17145"/>
    <cellStyle name="40% - Accent6 2 2 4 3 3 2" xfId="22953"/>
    <cellStyle name="40% - Accent6 2 2 4 3 3 2 2" xfId="34569"/>
    <cellStyle name="40% - Accent6 2 2 4 3 3 2 3" xfId="50425"/>
    <cellStyle name="40% - Accent6 2 2 4 3 3 3" xfId="28761"/>
    <cellStyle name="40% - Accent6 2 2 4 3 3 4" xfId="44617"/>
    <cellStyle name="40% - Accent6 2 2 4 3 4" xfId="9808"/>
    <cellStyle name="40% - Accent6 2 2 4 3 4 2" xfId="20834"/>
    <cellStyle name="40% - Accent6 2 2 4 3 4 2 2" xfId="32450"/>
    <cellStyle name="40% - Accent6 2 2 4 3 4 2 3" xfId="48306"/>
    <cellStyle name="40% - Accent6 2 2 4 3 4 3" xfId="26642"/>
    <cellStyle name="40% - Accent6 2 2 4 3 4 4" xfId="40110"/>
    <cellStyle name="40% - Accent6 2 2 4 3 5" xfId="18497"/>
    <cellStyle name="40% - Accent6 2 2 4 3 5 2" xfId="30113"/>
    <cellStyle name="40% - Accent6 2 2 4 3 5 3" xfId="45969"/>
    <cellStyle name="40% - Accent6 2 2 4 3 6" xfId="3972"/>
    <cellStyle name="40% - Accent6 2 2 4 3 7" xfId="24305"/>
    <cellStyle name="40% - Accent6 2 2 4 3 8" xfId="36170"/>
    <cellStyle name="40% - Accent6 2 2 4 4" xfId="1759"/>
    <cellStyle name="40% - Accent6 2 2 4 4 2" xfId="8303"/>
    <cellStyle name="40% - Accent6 2 2 4 4 2 2" xfId="11332"/>
    <cellStyle name="40% - Accent6 2 2 4 4 2 2 2" xfId="22040"/>
    <cellStyle name="40% - Accent6 2 2 4 4 2 2 2 2" xfId="33656"/>
    <cellStyle name="40% - Accent6 2 2 4 4 2 2 2 3" xfId="49512"/>
    <cellStyle name="40% - Accent6 2 2 4 4 2 2 3" xfId="27848"/>
    <cellStyle name="40% - Accent6 2 2 4 4 2 2 4" xfId="41464"/>
    <cellStyle name="40% - Accent6 2 2 4 4 2 3" xfId="19922"/>
    <cellStyle name="40% - Accent6 2 2 4 4 2 3 2" xfId="31538"/>
    <cellStyle name="40% - Accent6 2 2 4 4 2 3 3" xfId="47394"/>
    <cellStyle name="40% - Accent6 2 2 4 4 2 4" xfId="25730"/>
    <cellStyle name="40% - Accent6 2 2 4 4 2 5" xfId="38922"/>
    <cellStyle name="40% - Accent6 2 2 4 4 3" xfId="17401"/>
    <cellStyle name="40% - Accent6 2 2 4 4 3 2" xfId="23209"/>
    <cellStyle name="40% - Accent6 2 2 4 4 3 2 2" xfId="34825"/>
    <cellStyle name="40% - Accent6 2 2 4 4 3 2 3" xfId="50681"/>
    <cellStyle name="40% - Accent6 2 2 4 4 3 3" xfId="29017"/>
    <cellStyle name="40% - Accent6 2 2 4 4 3 4" xfId="44873"/>
    <cellStyle name="40% - Accent6 2 2 4 4 4" xfId="9480"/>
    <cellStyle name="40% - Accent6 2 2 4 4 4 2" xfId="20506"/>
    <cellStyle name="40% - Accent6 2 2 4 4 4 2 2" xfId="32122"/>
    <cellStyle name="40% - Accent6 2 2 4 4 4 2 3" xfId="47978"/>
    <cellStyle name="40% - Accent6 2 2 4 4 4 3" xfId="26314"/>
    <cellStyle name="40% - Accent6 2 2 4 4 4 4" xfId="39782"/>
    <cellStyle name="40% - Accent6 2 2 4 4 5" xfId="18753"/>
    <cellStyle name="40% - Accent6 2 2 4 4 5 2" xfId="30369"/>
    <cellStyle name="40% - Accent6 2 2 4 4 5 3" xfId="46225"/>
    <cellStyle name="40% - Accent6 2 2 4 4 6" xfId="4286"/>
    <cellStyle name="40% - Accent6 2 2 4 4 7" xfId="24561"/>
    <cellStyle name="40% - Accent6 2 2 4 4 8" xfId="36453"/>
    <cellStyle name="40% - Accent6 2 2 4 5" xfId="1016"/>
    <cellStyle name="40% - Accent6 2 2 4 5 2" xfId="7711"/>
    <cellStyle name="40% - Accent6 2 2 4 5 2 2" xfId="16817"/>
    <cellStyle name="40% - Accent6 2 2 4 5 2 2 2" xfId="22625"/>
    <cellStyle name="40% - Accent6 2 2 4 5 2 2 2 2" xfId="34241"/>
    <cellStyle name="40% - Accent6 2 2 4 5 2 2 2 3" xfId="50097"/>
    <cellStyle name="40% - Accent6 2 2 4 5 2 2 3" xfId="28433"/>
    <cellStyle name="40% - Accent6 2 2 4 5 2 2 4" xfId="44289"/>
    <cellStyle name="40% - Accent6 2 2 4 5 2 3" xfId="19338"/>
    <cellStyle name="40% - Accent6 2 2 4 5 2 3 2" xfId="30954"/>
    <cellStyle name="40% - Accent6 2 2 4 5 2 3 3" xfId="46810"/>
    <cellStyle name="40% - Accent6 2 2 4 5 2 4" xfId="25146"/>
    <cellStyle name="40% - Accent6 2 2 4 5 2 5" xfId="38333"/>
    <cellStyle name="40% - Accent6 2 2 4 5 3" xfId="10693"/>
    <cellStyle name="40% - Accent6 2 2 4 5 3 2" xfId="21456"/>
    <cellStyle name="40% - Accent6 2 2 4 5 3 2 2" xfId="33072"/>
    <cellStyle name="40% - Accent6 2 2 4 5 3 2 3" xfId="48928"/>
    <cellStyle name="40% - Accent6 2 2 4 5 3 3" xfId="27264"/>
    <cellStyle name="40% - Accent6 2 2 4 5 3 4" xfId="40853"/>
    <cellStyle name="40% - Accent6 2 2 4 5 4" xfId="18169"/>
    <cellStyle name="40% - Accent6 2 2 4 5 4 2" xfId="29785"/>
    <cellStyle name="40% - Accent6 2 2 4 5 4 3" xfId="45641"/>
    <cellStyle name="40% - Accent6 2 2 4 5 5" xfId="3552"/>
    <cellStyle name="40% - Accent6 2 2 4 5 6" xfId="23977"/>
    <cellStyle name="40% - Accent6 2 2 4 5 7" xfId="35801"/>
    <cellStyle name="40% - Accent6 2 2 4 6" xfId="3245"/>
    <cellStyle name="40% - Accent6 2 2 4 6 2" xfId="10473"/>
    <cellStyle name="40% - Accent6 2 2 4 6 2 2" xfId="21236"/>
    <cellStyle name="40% - Accent6 2 2 4 6 2 2 2" xfId="32852"/>
    <cellStyle name="40% - Accent6 2 2 4 6 2 2 3" xfId="48708"/>
    <cellStyle name="40% - Accent6 2 2 4 6 2 3" xfId="27044"/>
    <cellStyle name="40% - Accent6 2 2 4 6 2 4" xfId="40633"/>
    <cellStyle name="40% - Accent6 2 2 4 6 3" xfId="17949"/>
    <cellStyle name="40% - Accent6 2 2 4 6 3 2" xfId="29565"/>
    <cellStyle name="40% - Accent6 2 2 4 6 3 3" xfId="45421"/>
    <cellStyle name="40% - Accent6 2 2 4 6 4" xfId="23757"/>
    <cellStyle name="40% - Accent6 2 2 4 6 5" xfId="35544"/>
    <cellStyle name="40% - Accent6 2 2 4 7" xfId="7404"/>
    <cellStyle name="40% - Accent6 2 2 4 7 2" xfId="10080"/>
    <cellStyle name="40% - Accent6 2 2 4 7 2 2" xfId="21053"/>
    <cellStyle name="40% - Accent6 2 2 4 7 2 2 2" xfId="32669"/>
    <cellStyle name="40% - Accent6 2 2 4 7 2 2 3" xfId="48525"/>
    <cellStyle name="40% - Accent6 2 2 4 7 2 3" xfId="26861"/>
    <cellStyle name="40% - Accent6 2 2 4 7 2 4" xfId="40356"/>
    <cellStyle name="40% - Accent6 2 2 4 7 3" xfId="19118"/>
    <cellStyle name="40% - Accent6 2 2 4 7 3 2" xfId="30734"/>
    <cellStyle name="40% - Accent6 2 2 4 7 3 3" xfId="46590"/>
    <cellStyle name="40% - Accent6 2 2 4 7 4" xfId="24926"/>
    <cellStyle name="40% - Accent6 2 2 4 7 5" xfId="38076"/>
    <cellStyle name="40% - Accent6 2 2 4 8" xfId="16597"/>
    <cellStyle name="40% - Accent6 2 2 4 8 2" xfId="22405"/>
    <cellStyle name="40% - Accent6 2 2 4 8 2 2" xfId="34021"/>
    <cellStyle name="40% - Accent6 2 2 4 8 2 3" xfId="49877"/>
    <cellStyle name="40% - Accent6 2 2 4 8 3" xfId="28213"/>
    <cellStyle name="40% - Accent6 2 2 4 8 4" xfId="44069"/>
    <cellStyle name="40% - Accent6 2 2 4 9" xfId="9224"/>
    <cellStyle name="40% - Accent6 2 2 4 9 2" xfId="20250"/>
    <cellStyle name="40% - Accent6 2 2 4 9 2 2" xfId="31866"/>
    <cellStyle name="40% - Accent6 2 2 4 9 2 3" xfId="47722"/>
    <cellStyle name="40% - Accent6 2 2 4 9 3" xfId="26058"/>
    <cellStyle name="40% - Accent6 2 2 4 9 4" xfId="39526"/>
    <cellStyle name="40% - Accent6 2 2 5" xfId="542"/>
    <cellStyle name="40% - Accent6 2 2 5 10" xfId="17657"/>
    <cellStyle name="40% - Accent6 2 2 5 10 2" xfId="29273"/>
    <cellStyle name="40% - Accent6 2 2 5 10 3" xfId="45129"/>
    <cellStyle name="40% - Accent6 2 2 5 11" xfId="2655"/>
    <cellStyle name="40% - Accent6 2 2 5 12" xfId="23465"/>
    <cellStyle name="40% - Accent6 2 2 5 13" xfId="35112"/>
    <cellStyle name="40% - Accent6 2 2 5 2" xfId="1299"/>
    <cellStyle name="40% - Accent6 2 2 5 2 2" xfId="1997"/>
    <cellStyle name="40% - Accent6 2 2 5 2 2 2" xfId="8541"/>
    <cellStyle name="40% - Accent6 2 2 5 2 2 2 2" xfId="17583"/>
    <cellStyle name="40% - Accent6 2 2 5 2 2 2 2 2" xfId="23391"/>
    <cellStyle name="40% - Accent6 2 2 5 2 2 2 2 2 2" xfId="35007"/>
    <cellStyle name="40% - Accent6 2 2 5 2 2 2 2 2 3" xfId="50863"/>
    <cellStyle name="40% - Accent6 2 2 5 2 2 2 2 3" xfId="29199"/>
    <cellStyle name="40% - Accent6 2 2 5 2 2 2 2 4" xfId="45055"/>
    <cellStyle name="40% - Accent6 2 2 5 2 2 2 3" xfId="20104"/>
    <cellStyle name="40% - Accent6 2 2 5 2 2 2 3 2" xfId="31720"/>
    <cellStyle name="40% - Accent6 2 2 5 2 2 2 3 3" xfId="47576"/>
    <cellStyle name="40% - Accent6 2 2 5 2 2 2 4" xfId="25912"/>
    <cellStyle name="40% - Accent6 2 2 5 2 2 2 5" xfId="39131"/>
    <cellStyle name="40% - Accent6 2 2 5 2 2 3" xfId="11514"/>
    <cellStyle name="40% - Accent6 2 2 5 2 2 3 2" xfId="22222"/>
    <cellStyle name="40% - Accent6 2 2 5 2 2 3 2 2" xfId="33838"/>
    <cellStyle name="40% - Accent6 2 2 5 2 2 3 2 3" xfId="49694"/>
    <cellStyle name="40% - Accent6 2 2 5 2 2 3 3" xfId="28030"/>
    <cellStyle name="40% - Accent6 2 2 5 2 2 3 4" xfId="41646"/>
    <cellStyle name="40% - Accent6 2 2 5 2 2 4" xfId="18935"/>
    <cellStyle name="40% - Accent6 2 2 5 2 2 4 2" xfId="30551"/>
    <cellStyle name="40% - Accent6 2 2 5 2 2 4 3" xfId="46407"/>
    <cellStyle name="40% - Accent6 2 2 5 2 2 5" xfId="4524"/>
    <cellStyle name="40% - Accent6 2 2 5 2 2 6" xfId="24743"/>
    <cellStyle name="40% - Accent6 2 2 5 2 2 7" xfId="36662"/>
    <cellStyle name="40% - Accent6 2 2 5 2 3" xfId="7897"/>
    <cellStyle name="40% - Accent6 2 2 5 2 3 2" xfId="10910"/>
    <cellStyle name="40% - Accent6 2 2 5 2 3 2 2" xfId="21638"/>
    <cellStyle name="40% - Accent6 2 2 5 2 3 2 2 2" xfId="33254"/>
    <cellStyle name="40% - Accent6 2 2 5 2 3 2 2 3" xfId="49110"/>
    <cellStyle name="40% - Accent6 2 2 5 2 3 2 3" xfId="27446"/>
    <cellStyle name="40% - Accent6 2 2 5 2 3 2 4" xfId="41052"/>
    <cellStyle name="40% - Accent6 2 2 5 2 3 3" xfId="19520"/>
    <cellStyle name="40% - Accent6 2 2 5 2 3 3 2" xfId="31136"/>
    <cellStyle name="40% - Accent6 2 2 5 2 3 3 3" xfId="46992"/>
    <cellStyle name="40% - Accent6 2 2 5 2 3 4" xfId="25328"/>
    <cellStyle name="40% - Accent6 2 2 5 2 3 5" xfId="38517"/>
    <cellStyle name="40% - Accent6 2 2 5 2 4" xfId="16999"/>
    <cellStyle name="40% - Accent6 2 2 5 2 4 2" xfId="22807"/>
    <cellStyle name="40% - Accent6 2 2 5 2 4 2 2" xfId="34423"/>
    <cellStyle name="40% - Accent6 2 2 5 2 4 2 3" xfId="50279"/>
    <cellStyle name="40% - Accent6 2 2 5 2 4 3" xfId="28615"/>
    <cellStyle name="40% - Accent6 2 2 5 2 4 4" xfId="44471"/>
    <cellStyle name="40% - Accent6 2 2 5 2 5" xfId="9662"/>
    <cellStyle name="40% - Accent6 2 2 5 2 5 2" xfId="20688"/>
    <cellStyle name="40% - Accent6 2 2 5 2 5 2 2" xfId="32304"/>
    <cellStyle name="40% - Accent6 2 2 5 2 5 2 3" xfId="48160"/>
    <cellStyle name="40% - Accent6 2 2 5 2 5 3" xfId="26496"/>
    <cellStyle name="40% - Accent6 2 2 5 2 5 4" xfId="39964"/>
    <cellStyle name="40% - Accent6 2 2 5 2 6" xfId="18351"/>
    <cellStyle name="40% - Accent6 2 2 5 2 6 2" xfId="29967"/>
    <cellStyle name="40% - Accent6 2 2 5 2 6 3" xfId="45823"/>
    <cellStyle name="40% - Accent6 2 2 5 2 7" xfId="3826"/>
    <cellStyle name="40% - Accent6 2 2 5 2 8" xfId="24159"/>
    <cellStyle name="40% - Accent6 2 2 5 2 9" xfId="36024"/>
    <cellStyle name="40% - Accent6 2 2 5 3" xfId="1481"/>
    <cellStyle name="40% - Accent6 2 2 5 3 2" xfId="8079"/>
    <cellStyle name="40% - Accent6 2 2 5 3 2 2" xfId="11092"/>
    <cellStyle name="40% - Accent6 2 2 5 3 2 2 2" xfId="21820"/>
    <cellStyle name="40% - Accent6 2 2 5 3 2 2 2 2" xfId="33436"/>
    <cellStyle name="40% - Accent6 2 2 5 3 2 2 2 3" xfId="49292"/>
    <cellStyle name="40% - Accent6 2 2 5 3 2 2 3" xfId="27628"/>
    <cellStyle name="40% - Accent6 2 2 5 3 2 2 4" xfId="41234"/>
    <cellStyle name="40% - Accent6 2 2 5 3 2 3" xfId="19702"/>
    <cellStyle name="40% - Accent6 2 2 5 3 2 3 2" xfId="31318"/>
    <cellStyle name="40% - Accent6 2 2 5 3 2 3 3" xfId="47174"/>
    <cellStyle name="40% - Accent6 2 2 5 3 2 4" xfId="25510"/>
    <cellStyle name="40% - Accent6 2 2 5 3 2 5" xfId="38699"/>
    <cellStyle name="40% - Accent6 2 2 5 3 3" xfId="17181"/>
    <cellStyle name="40% - Accent6 2 2 5 3 3 2" xfId="22989"/>
    <cellStyle name="40% - Accent6 2 2 5 3 3 2 2" xfId="34605"/>
    <cellStyle name="40% - Accent6 2 2 5 3 3 2 3" xfId="50461"/>
    <cellStyle name="40% - Accent6 2 2 5 3 3 3" xfId="28797"/>
    <cellStyle name="40% - Accent6 2 2 5 3 3 4" xfId="44653"/>
    <cellStyle name="40% - Accent6 2 2 5 3 4" xfId="9844"/>
    <cellStyle name="40% - Accent6 2 2 5 3 4 2" xfId="20870"/>
    <cellStyle name="40% - Accent6 2 2 5 3 4 2 2" xfId="32486"/>
    <cellStyle name="40% - Accent6 2 2 5 3 4 2 3" xfId="48342"/>
    <cellStyle name="40% - Accent6 2 2 5 3 4 3" xfId="26678"/>
    <cellStyle name="40% - Accent6 2 2 5 3 4 4" xfId="40146"/>
    <cellStyle name="40% - Accent6 2 2 5 3 5" xfId="18533"/>
    <cellStyle name="40% - Accent6 2 2 5 3 5 2" xfId="30149"/>
    <cellStyle name="40% - Accent6 2 2 5 3 5 3" xfId="46005"/>
    <cellStyle name="40% - Accent6 2 2 5 3 6" xfId="4008"/>
    <cellStyle name="40% - Accent6 2 2 5 3 7" xfId="24341"/>
    <cellStyle name="40% - Accent6 2 2 5 3 8" xfId="36206"/>
    <cellStyle name="40% - Accent6 2 2 5 4" xfId="1629"/>
    <cellStyle name="40% - Accent6 2 2 5 4 2" xfId="8194"/>
    <cellStyle name="40% - Accent6 2 2 5 4 2 2" xfId="11216"/>
    <cellStyle name="40% - Accent6 2 2 5 4 2 2 2" xfId="21931"/>
    <cellStyle name="40% - Accent6 2 2 5 4 2 2 2 2" xfId="33547"/>
    <cellStyle name="40% - Accent6 2 2 5 4 2 2 2 3" xfId="49403"/>
    <cellStyle name="40% - Accent6 2 2 5 4 2 2 3" xfId="27739"/>
    <cellStyle name="40% - Accent6 2 2 5 4 2 2 4" xfId="41352"/>
    <cellStyle name="40% - Accent6 2 2 5 4 2 3" xfId="19813"/>
    <cellStyle name="40% - Accent6 2 2 5 4 2 3 2" xfId="31429"/>
    <cellStyle name="40% - Accent6 2 2 5 4 2 3 3" xfId="47285"/>
    <cellStyle name="40% - Accent6 2 2 5 4 2 4" xfId="25621"/>
    <cellStyle name="40% - Accent6 2 2 5 4 2 5" xfId="38813"/>
    <cellStyle name="40% - Accent6 2 2 5 4 3" xfId="17292"/>
    <cellStyle name="40% - Accent6 2 2 5 4 3 2" xfId="23100"/>
    <cellStyle name="40% - Accent6 2 2 5 4 3 2 2" xfId="34716"/>
    <cellStyle name="40% - Accent6 2 2 5 4 3 2 3" xfId="50572"/>
    <cellStyle name="40% - Accent6 2 2 5 4 3 3" xfId="28908"/>
    <cellStyle name="40% - Accent6 2 2 5 4 3 4" xfId="44764"/>
    <cellStyle name="40% - Accent6 2 2 5 4 4" xfId="9371"/>
    <cellStyle name="40% - Accent6 2 2 5 4 4 2" xfId="20397"/>
    <cellStyle name="40% - Accent6 2 2 5 4 4 2 2" xfId="32013"/>
    <cellStyle name="40% - Accent6 2 2 5 4 4 2 3" xfId="47869"/>
    <cellStyle name="40% - Accent6 2 2 5 4 4 3" xfId="26205"/>
    <cellStyle name="40% - Accent6 2 2 5 4 4 4" xfId="39673"/>
    <cellStyle name="40% - Accent6 2 2 5 4 5" xfId="18644"/>
    <cellStyle name="40% - Accent6 2 2 5 4 5 2" xfId="30260"/>
    <cellStyle name="40% - Accent6 2 2 5 4 5 3" xfId="46116"/>
    <cellStyle name="40% - Accent6 2 2 5 4 6" xfId="4156"/>
    <cellStyle name="40% - Accent6 2 2 5 4 7" xfId="24452"/>
    <cellStyle name="40% - Accent6 2 2 5 4 8" xfId="36338"/>
    <cellStyle name="40% - Accent6 2 2 5 5" xfId="900"/>
    <cellStyle name="40% - Accent6 2 2 5 5 2" xfId="7595"/>
    <cellStyle name="40% - Accent6 2 2 5 5 2 2" xfId="16708"/>
    <cellStyle name="40% - Accent6 2 2 5 5 2 2 2" xfId="22516"/>
    <cellStyle name="40% - Accent6 2 2 5 5 2 2 2 2" xfId="34132"/>
    <cellStyle name="40% - Accent6 2 2 5 5 2 2 2 3" xfId="49988"/>
    <cellStyle name="40% - Accent6 2 2 5 5 2 2 3" xfId="28324"/>
    <cellStyle name="40% - Accent6 2 2 5 5 2 2 4" xfId="44180"/>
    <cellStyle name="40% - Accent6 2 2 5 5 2 3" xfId="19229"/>
    <cellStyle name="40% - Accent6 2 2 5 5 2 3 2" xfId="30845"/>
    <cellStyle name="40% - Accent6 2 2 5 5 2 3 3" xfId="46701"/>
    <cellStyle name="40% - Accent6 2 2 5 5 2 4" xfId="25037"/>
    <cellStyle name="40% - Accent6 2 2 5 5 2 5" xfId="38221"/>
    <cellStyle name="40% - Accent6 2 2 5 5 3" xfId="10584"/>
    <cellStyle name="40% - Accent6 2 2 5 5 3 2" xfId="21347"/>
    <cellStyle name="40% - Accent6 2 2 5 5 3 2 2" xfId="32963"/>
    <cellStyle name="40% - Accent6 2 2 5 5 3 2 3" xfId="48819"/>
    <cellStyle name="40% - Accent6 2 2 5 5 3 3" xfId="27155"/>
    <cellStyle name="40% - Accent6 2 2 5 5 3 4" xfId="40744"/>
    <cellStyle name="40% - Accent6 2 2 5 5 4" xfId="18060"/>
    <cellStyle name="40% - Accent6 2 2 5 5 4 2" xfId="29676"/>
    <cellStyle name="40% - Accent6 2 2 5 5 4 3" xfId="45532"/>
    <cellStyle name="40% - Accent6 2 2 5 5 5" xfId="3436"/>
    <cellStyle name="40% - Accent6 2 2 5 5 6" xfId="23868"/>
    <cellStyle name="40% - Accent6 2 2 5 5 7" xfId="35689"/>
    <cellStyle name="40% - Accent6 2 2 5 6" xfId="3102"/>
    <cellStyle name="40% - Accent6 2 2 5 6 2" xfId="10332"/>
    <cellStyle name="40% - Accent6 2 2 5 6 2 2" xfId="21127"/>
    <cellStyle name="40% - Accent6 2 2 5 6 2 2 2" xfId="32743"/>
    <cellStyle name="40% - Accent6 2 2 5 6 2 2 3" xfId="48599"/>
    <cellStyle name="40% - Accent6 2 2 5 6 2 3" xfId="26935"/>
    <cellStyle name="40% - Accent6 2 2 5 6 2 4" xfId="40507"/>
    <cellStyle name="40% - Accent6 2 2 5 6 3" xfId="17840"/>
    <cellStyle name="40% - Accent6 2 2 5 6 3 2" xfId="29456"/>
    <cellStyle name="40% - Accent6 2 2 5 6 3 3" xfId="45312"/>
    <cellStyle name="40% - Accent6 2 2 5 6 4" xfId="23648"/>
    <cellStyle name="40% - Accent6 2 2 5 6 5" xfId="35418"/>
    <cellStyle name="40% - Accent6 2 2 5 7" xfId="7295"/>
    <cellStyle name="40% - Accent6 2 2 5 7 2" xfId="9965"/>
    <cellStyle name="40% - Accent6 2 2 5 7 2 2" xfId="20944"/>
    <cellStyle name="40% - Accent6 2 2 5 7 2 2 2" xfId="32560"/>
    <cellStyle name="40% - Accent6 2 2 5 7 2 2 3" xfId="48416"/>
    <cellStyle name="40% - Accent6 2 2 5 7 2 3" xfId="26752"/>
    <cellStyle name="40% - Accent6 2 2 5 7 2 4" xfId="40245"/>
    <cellStyle name="40% - Accent6 2 2 5 7 3" xfId="19009"/>
    <cellStyle name="40% - Accent6 2 2 5 7 3 2" xfId="30625"/>
    <cellStyle name="40% - Accent6 2 2 5 7 3 3" xfId="46481"/>
    <cellStyle name="40% - Accent6 2 2 5 7 4" xfId="24817"/>
    <cellStyle name="40% - Accent6 2 2 5 7 5" xfId="37967"/>
    <cellStyle name="40% - Accent6 2 2 5 8" xfId="16488"/>
    <cellStyle name="40% - Accent6 2 2 5 8 2" xfId="22296"/>
    <cellStyle name="40% - Accent6 2 2 5 8 2 2" xfId="33912"/>
    <cellStyle name="40% - Accent6 2 2 5 8 2 3" xfId="49768"/>
    <cellStyle name="40% - Accent6 2 2 5 8 3" xfId="28104"/>
    <cellStyle name="40% - Accent6 2 2 5 8 4" xfId="43960"/>
    <cellStyle name="40% - Accent6 2 2 5 9" xfId="9260"/>
    <cellStyle name="40% - Accent6 2 2 5 9 2" xfId="20286"/>
    <cellStyle name="40% - Accent6 2 2 5 9 2 2" xfId="31902"/>
    <cellStyle name="40% - Accent6 2 2 5 9 2 3" xfId="47758"/>
    <cellStyle name="40% - Accent6 2 2 5 9 3" xfId="26094"/>
    <cellStyle name="40% - Accent6 2 2 5 9 4" xfId="39562"/>
    <cellStyle name="40% - Accent6 2 2 6" xfId="1093"/>
    <cellStyle name="40% - Accent6 2 2 6 2" xfId="1852"/>
    <cellStyle name="40% - Accent6 2 2 6 2 2" xfId="8396"/>
    <cellStyle name="40% - Accent6 2 2 6 2 2 2" xfId="17438"/>
    <cellStyle name="40% - Accent6 2 2 6 2 2 2 2" xfId="23246"/>
    <cellStyle name="40% - Accent6 2 2 6 2 2 2 2 2" xfId="34862"/>
    <cellStyle name="40% - Accent6 2 2 6 2 2 2 2 3" xfId="50718"/>
    <cellStyle name="40% - Accent6 2 2 6 2 2 2 3" xfId="29054"/>
    <cellStyle name="40% - Accent6 2 2 6 2 2 2 4" xfId="44910"/>
    <cellStyle name="40% - Accent6 2 2 6 2 2 3" xfId="19959"/>
    <cellStyle name="40% - Accent6 2 2 6 2 2 3 2" xfId="31575"/>
    <cellStyle name="40% - Accent6 2 2 6 2 2 3 3" xfId="47431"/>
    <cellStyle name="40% - Accent6 2 2 6 2 2 4" xfId="25767"/>
    <cellStyle name="40% - Accent6 2 2 6 2 2 5" xfId="38986"/>
    <cellStyle name="40% - Accent6 2 2 6 2 3" xfId="11369"/>
    <cellStyle name="40% - Accent6 2 2 6 2 3 2" xfId="22077"/>
    <cellStyle name="40% - Accent6 2 2 6 2 3 2 2" xfId="33693"/>
    <cellStyle name="40% - Accent6 2 2 6 2 3 2 3" xfId="49549"/>
    <cellStyle name="40% - Accent6 2 2 6 2 3 3" xfId="27885"/>
    <cellStyle name="40% - Accent6 2 2 6 2 3 4" xfId="41501"/>
    <cellStyle name="40% - Accent6 2 2 6 2 4" xfId="18790"/>
    <cellStyle name="40% - Accent6 2 2 6 2 4 2" xfId="30406"/>
    <cellStyle name="40% - Accent6 2 2 6 2 4 3" xfId="46262"/>
    <cellStyle name="40% - Accent6 2 2 6 2 5" xfId="4379"/>
    <cellStyle name="40% - Accent6 2 2 6 2 6" xfId="24598"/>
    <cellStyle name="40% - Accent6 2 2 6 2 7" xfId="36517"/>
    <cellStyle name="40% - Accent6 2 2 6 3" xfId="7752"/>
    <cellStyle name="40% - Accent6 2 2 6 3 2" xfId="10750"/>
    <cellStyle name="40% - Accent6 2 2 6 3 2 2" xfId="21493"/>
    <cellStyle name="40% - Accent6 2 2 6 3 2 2 2" xfId="33109"/>
    <cellStyle name="40% - Accent6 2 2 6 3 2 2 3" xfId="48965"/>
    <cellStyle name="40% - Accent6 2 2 6 3 2 3" xfId="27301"/>
    <cellStyle name="40% - Accent6 2 2 6 3 2 4" xfId="40899"/>
    <cellStyle name="40% - Accent6 2 2 6 3 3" xfId="19375"/>
    <cellStyle name="40% - Accent6 2 2 6 3 3 2" xfId="30991"/>
    <cellStyle name="40% - Accent6 2 2 6 3 3 3" xfId="46847"/>
    <cellStyle name="40% - Accent6 2 2 6 3 4" xfId="25183"/>
    <cellStyle name="40% - Accent6 2 2 6 3 5" xfId="38372"/>
    <cellStyle name="40% - Accent6 2 2 6 4" xfId="16854"/>
    <cellStyle name="40% - Accent6 2 2 6 4 2" xfId="22662"/>
    <cellStyle name="40% - Accent6 2 2 6 4 2 2" xfId="34278"/>
    <cellStyle name="40% - Accent6 2 2 6 4 2 3" xfId="50134"/>
    <cellStyle name="40% - Accent6 2 2 6 4 3" xfId="28470"/>
    <cellStyle name="40% - Accent6 2 2 6 4 4" xfId="44326"/>
    <cellStyle name="40% - Accent6 2 2 6 5" xfId="9517"/>
    <cellStyle name="40% - Accent6 2 2 6 5 2" xfId="20543"/>
    <cellStyle name="40% - Accent6 2 2 6 5 2 2" xfId="32159"/>
    <cellStyle name="40% - Accent6 2 2 6 5 2 3" xfId="48015"/>
    <cellStyle name="40% - Accent6 2 2 6 5 3" xfId="26351"/>
    <cellStyle name="40% - Accent6 2 2 6 5 4" xfId="39819"/>
    <cellStyle name="40% - Accent6 2 2 6 6" xfId="18206"/>
    <cellStyle name="40% - Accent6 2 2 6 6 2" xfId="29822"/>
    <cellStyle name="40% - Accent6 2 2 6 6 3" xfId="45678"/>
    <cellStyle name="40% - Accent6 2 2 6 7" xfId="3620"/>
    <cellStyle name="40% - Accent6 2 2 6 8" xfId="24014"/>
    <cellStyle name="40% - Accent6 2 2 6 9" xfId="35852"/>
    <cellStyle name="40% - Accent6 2 2 7" xfId="1336"/>
    <cellStyle name="40% - Accent6 2 2 7 2" xfId="7934"/>
    <cellStyle name="40% - Accent6 2 2 7 2 2" xfId="10947"/>
    <cellStyle name="40% - Accent6 2 2 7 2 2 2" xfId="21675"/>
    <cellStyle name="40% - Accent6 2 2 7 2 2 2 2" xfId="33291"/>
    <cellStyle name="40% - Accent6 2 2 7 2 2 2 3" xfId="49147"/>
    <cellStyle name="40% - Accent6 2 2 7 2 2 3" xfId="27483"/>
    <cellStyle name="40% - Accent6 2 2 7 2 2 4" xfId="41089"/>
    <cellStyle name="40% - Accent6 2 2 7 2 3" xfId="19557"/>
    <cellStyle name="40% - Accent6 2 2 7 2 3 2" xfId="31173"/>
    <cellStyle name="40% - Accent6 2 2 7 2 3 3" xfId="47029"/>
    <cellStyle name="40% - Accent6 2 2 7 2 4" xfId="25365"/>
    <cellStyle name="40% - Accent6 2 2 7 2 5" xfId="38554"/>
    <cellStyle name="40% - Accent6 2 2 7 3" xfId="17036"/>
    <cellStyle name="40% - Accent6 2 2 7 3 2" xfId="22844"/>
    <cellStyle name="40% - Accent6 2 2 7 3 2 2" xfId="34460"/>
    <cellStyle name="40% - Accent6 2 2 7 3 2 3" xfId="50316"/>
    <cellStyle name="40% - Accent6 2 2 7 3 3" xfId="28652"/>
    <cellStyle name="40% - Accent6 2 2 7 3 4" xfId="44508"/>
    <cellStyle name="40% - Accent6 2 2 7 4" xfId="9699"/>
    <cellStyle name="40% - Accent6 2 2 7 4 2" xfId="20725"/>
    <cellStyle name="40% - Accent6 2 2 7 4 2 2" xfId="32341"/>
    <cellStyle name="40% - Accent6 2 2 7 4 2 3" xfId="48197"/>
    <cellStyle name="40% - Accent6 2 2 7 4 3" xfId="26533"/>
    <cellStyle name="40% - Accent6 2 2 7 4 4" xfId="40001"/>
    <cellStyle name="40% - Accent6 2 2 7 5" xfId="18388"/>
    <cellStyle name="40% - Accent6 2 2 7 5 2" xfId="30004"/>
    <cellStyle name="40% - Accent6 2 2 7 5 3" xfId="45860"/>
    <cellStyle name="40% - Accent6 2 2 7 6" xfId="3863"/>
    <cellStyle name="40% - Accent6 2 2 7 7" xfId="24196"/>
    <cellStyle name="40% - Accent6 2 2 7 8" xfId="36061"/>
    <cellStyle name="40% - Accent6 2 2 8" xfId="1522"/>
    <cellStyle name="40% - Accent6 2 2 8 2" xfId="8116"/>
    <cellStyle name="40% - Accent6 2 2 8 2 2" xfId="11131"/>
    <cellStyle name="40% - Accent6 2 2 8 2 2 2" xfId="21857"/>
    <cellStyle name="40% - Accent6 2 2 8 2 2 2 2" xfId="33473"/>
    <cellStyle name="40% - Accent6 2 2 8 2 2 2 3" xfId="49329"/>
    <cellStyle name="40% - Accent6 2 2 8 2 2 3" xfId="27665"/>
    <cellStyle name="40% - Accent6 2 2 8 2 2 4" xfId="41272"/>
    <cellStyle name="40% - Accent6 2 2 8 2 3" xfId="19739"/>
    <cellStyle name="40% - Accent6 2 2 8 2 3 2" xfId="31355"/>
    <cellStyle name="40% - Accent6 2 2 8 2 3 3" xfId="47211"/>
    <cellStyle name="40% - Accent6 2 2 8 2 4" xfId="25547"/>
    <cellStyle name="40% - Accent6 2 2 8 2 5" xfId="38736"/>
    <cellStyle name="40% - Accent6 2 2 8 3" xfId="17218"/>
    <cellStyle name="40% - Accent6 2 2 8 3 2" xfId="23026"/>
    <cellStyle name="40% - Accent6 2 2 8 3 2 2" xfId="34642"/>
    <cellStyle name="40% - Accent6 2 2 8 3 2 3" xfId="50498"/>
    <cellStyle name="40% - Accent6 2 2 8 3 3" xfId="28834"/>
    <cellStyle name="40% - Accent6 2 2 8 3 4" xfId="44690"/>
    <cellStyle name="40% - Accent6 2 2 8 4" xfId="9297"/>
    <cellStyle name="40% - Accent6 2 2 8 4 2" xfId="20323"/>
    <cellStyle name="40% - Accent6 2 2 8 4 2 2" xfId="31939"/>
    <cellStyle name="40% - Accent6 2 2 8 4 2 3" xfId="47795"/>
    <cellStyle name="40% - Accent6 2 2 8 4 3" xfId="26131"/>
    <cellStyle name="40% - Accent6 2 2 8 4 4" xfId="39599"/>
    <cellStyle name="40% - Accent6 2 2 8 5" xfId="18570"/>
    <cellStyle name="40% - Accent6 2 2 8 5 2" xfId="30186"/>
    <cellStyle name="40% - Accent6 2 2 8 5 3" xfId="46042"/>
    <cellStyle name="40% - Accent6 2 2 8 6" xfId="4049"/>
    <cellStyle name="40% - Accent6 2 2 8 7" xfId="24378"/>
    <cellStyle name="40% - Accent6 2 2 8 8" xfId="36246"/>
    <cellStyle name="40% - Accent6 2 2 9" xfId="816"/>
    <cellStyle name="40% - Accent6 2 2 9 2" xfId="7511"/>
    <cellStyle name="40% - Accent6 2 2 9 2 2" xfId="16634"/>
    <cellStyle name="40% - Accent6 2 2 9 2 2 2" xfId="22442"/>
    <cellStyle name="40% - Accent6 2 2 9 2 2 2 2" xfId="34058"/>
    <cellStyle name="40% - Accent6 2 2 9 2 2 2 3" xfId="49914"/>
    <cellStyle name="40% - Accent6 2 2 9 2 2 3" xfId="28250"/>
    <cellStyle name="40% - Accent6 2 2 9 2 2 4" xfId="44106"/>
    <cellStyle name="40% - Accent6 2 2 9 2 3" xfId="19155"/>
    <cellStyle name="40% - Accent6 2 2 9 2 3 2" xfId="30771"/>
    <cellStyle name="40% - Accent6 2 2 9 2 3 3" xfId="46627"/>
    <cellStyle name="40% - Accent6 2 2 9 2 4" xfId="24963"/>
    <cellStyle name="40% - Accent6 2 2 9 2 5" xfId="38144"/>
    <cellStyle name="40% - Accent6 2 2 9 3" xfId="10510"/>
    <cellStyle name="40% - Accent6 2 2 9 3 2" xfId="21273"/>
    <cellStyle name="40% - Accent6 2 2 9 3 2 2" xfId="32889"/>
    <cellStyle name="40% - Accent6 2 2 9 3 2 3" xfId="48745"/>
    <cellStyle name="40% - Accent6 2 2 9 3 3" xfId="27081"/>
    <cellStyle name="40% - Accent6 2 2 9 3 4" xfId="40670"/>
    <cellStyle name="40% - Accent6 2 2 9 4" xfId="17986"/>
    <cellStyle name="40% - Accent6 2 2 9 4 2" xfId="29602"/>
    <cellStyle name="40% - Accent6 2 2 9 4 3" xfId="45458"/>
    <cellStyle name="40% - Accent6 2 2 9 5" xfId="3352"/>
    <cellStyle name="40% - Accent6 2 2 9 6" xfId="23794"/>
    <cellStyle name="40% - Accent6 2 2 9 7" xfId="35612"/>
    <cellStyle name="40% - Accent6 2 3" xfId="590"/>
    <cellStyle name="40% - Accent6 2 3 10" xfId="9134"/>
    <cellStyle name="40% - Accent6 2 3 10 2" xfId="20160"/>
    <cellStyle name="40% - Accent6 2 3 10 2 2" xfId="31776"/>
    <cellStyle name="40% - Accent6 2 3 10 2 3" xfId="47632"/>
    <cellStyle name="40% - Accent6 2 3 10 3" xfId="25968"/>
    <cellStyle name="40% - Accent6 2 3 10 4" xfId="39436"/>
    <cellStyle name="40% - Accent6 2 3 11" xfId="17676"/>
    <cellStyle name="40% - Accent6 2 3 11 2" xfId="29292"/>
    <cellStyle name="40% - Accent6 2 3 11 3" xfId="45148"/>
    <cellStyle name="40% - Accent6 2 3 12" xfId="2674"/>
    <cellStyle name="40% - Accent6 2 3 13" xfId="23484"/>
    <cellStyle name="40% - Accent6 2 3 14" xfId="35131"/>
    <cellStyle name="40% - Accent6 2 3 2" xfId="919"/>
    <cellStyle name="40% - Accent6 2 3 2 2" xfId="1648"/>
    <cellStyle name="40% - Accent6 2 3 2 2 2" xfId="8213"/>
    <cellStyle name="40% - Accent6 2 3 2 2 2 2" xfId="17311"/>
    <cellStyle name="40% - Accent6 2 3 2 2 2 2 2" xfId="23119"/>
    <cellStyle name="40% - Accent6 2 3 2 2 2 2 2 2" xfId="34735"/>
    <cellStyle name="40% - Accent6 2 3 2 2 2 2 2 3" xfId="50591"/>
    <cellStyle name="40% - Accent6 2 3 2 2 2 2 3" xfId="28927"/>
    <cellStyle name="40% - Accent6 2 3 2 2 2 2 4" xfId="44783"/>
    <cellStyle name="40% - Accent6 2 3 2 2 2 3" xfId="19832"/>
    <cellStyle name="40% - Accent6 2 3 2 2 2 3 2" xfId="31448"/>
    <cellStyle name="40% - Accent6 2 3 2 2 2 3 3" xfId="47304"/>
    <cellStyle name="40% - Accent6 2 3 2 2 2 4" xfId="25640"/>
    <cellStyle name="40% - Accent6 2 3 2 2 2 5" xfId="38832"/>
    <cellStyle name="40% - Accent6 2 3 2 2 3" xfId="11235"/>
    <cellStyle name="40% - Accent6 2 3 2 2 3 2" xfId="21950"/>
    <cellStyle name="40% - Accent6 2 3 2 2 3 2 2" xfId="33566"/>
    <cellStyle name="40% - Accent6 2 3 2 2 3 2 3" xfId="49422"/>
    <cellStyle name="40% - Accent6 2 3 2 2 3 3" xfId="27758"/>
    <cellStyle name="40% - Accent6 2 3 2 2 3 4" xfId="41371"/>
    <cellStyle name="40% - Accent6 2 3 2 2 4" xfId="18663"/>
    <cellStyle name="40% - Accent6 2 3 2 2 4 2" xfId="30279"/>
    <cellStyle name="40% - Accent6 2 3 2 2 4 3" xfId="46135"/>
    <cellStyle name="40% - Accent6 2 3 2 2 5" xfId="4175"/>
    <cellStyle name="40% - Accent6 2 3 2 2 6" xfId="24471"/>
    <cellStyle name="40% - Accent6 2 3 2 2 7" xfId="36357"/>
    <cellStyle name="40% - Accent6 2 3 2 3" xfId="7614"/>
    <cellStyle name="40% - Accent6 2 3 2 3 2" xfId="10603"/>
    <cellStyle name="40% - Accent6 2 3 2 3 2 2" xfId="21366"/>
    <cellStyle name="40% - Accent6 2 3 2 3 2 2 2" xfId="32982"/>
    <cellStyle name="40% - Accent6 2 3 2 3 2 2 3" xfId="48838"/>
    <cellStyle name="40% - Accent6 2 3 2 3 2 3" xfId="27174"/>
    <cellStyle name="40% - Accent6 2 3 2 3 2 4" xfId="40763"/>
    <cellStyle name="40% - Accent6 2 3 2 3 3" xfId="19248"/>
    <cellStyle name="40% - Accent6 2 3 2 3 3 2" xfId="30864"/>
    <cellStyle name="40% - Accent6 2 3 2 3 3 3" xfId="46720"/>
    <cellStyle name="40% - Accent6 2 3 2 3 4" xfId="25056"/>
    <cellStyle name="40% - Accent6 2 3 2 3 5" xfId="38240"/>
    <cellStyle name="40% - Accent6 2 3 2 4" xfId="16727"/>
    <cellStyle name="40% - Accent6 2 3 2 4 2" xfId="22535"/>
    <cellStyle name="40% - Accent6 2 3 2 4 2 2" xfId="34151"/>
    <cellStyle name="40% - Accent6 2 3 2 4 2 3" xfId="50007"/>
    <cellStyle name="40% - Accent6 2 3 2 4 3" xfId="28343"/>
    <cellStyle name="40% - Accent6 2 3 2 4 4" xfId="44199"/>
    <cellStyle name="40% - Accent6 2 3 2 5" xfId="9390"/>
    <cellStyle name="40% - Accent6 2 3 2 5 2" xfId="20416"/>
    <cellStyle name="40% - Accent6 2 3 2 5 2 2" xfId="32032"/>
    <cellStyle name="40% - Accent6 2 3 2 5 2 3" xfId="47888"/>
    <cellStyle name="40% - Accent6 2 3 2 5 3" xfId="26224"/>
    <cellStyle name="40% - Accent6 2 3 2 5 4" xfId="39692"/>
    <cellStyle name="40% - Accent6 2 3 2 6" xfId="18079"/>
    <cellStyle name="40% - Accent6 2 3 2 6 2" xfId="29695"/>
    <cellStyle name="40% - Accent6 2 3 2 6 3" xfId="45551"/>
    <cellStyle name="40% - Accent6 2 3 2 7" xfId="3455"/>
    <cellStyle name="40% - Accent6 2 3 2 8" xfId="23887"/>
    <cellStyle name="40% - Accent6 2 3 2 9" xfId="35708"/>
    <cellStyle name="40% - Accent6 2 3 3" xfId="1141"/>
    <cellStyle name="40% - Accent6 2 3 3 2" xfId="1871"/>
    <cellStyle name="40% - Accent6 2 3 3 2 2" xfId="8415"/>
    <cellStyle name="40% - Accent6 2 3 3 2 2 2" xfId="17457"/>
    <cellStyle name="40% - Accent6 2 3 3 2 2 2 2" xfId="23265"/>
    <cellStyle name="40% - Accent6 2 3 3 2 2 2 2 2" xfId="34881"/>
    <cellStyle name="40% - Accent6 2 3 3 2 2 2 2 3" xfId="50737"/>
    <cellStyle name="40% - Accent6 2 3 3 2 2 2 3" xfId="29073"/>
    <cellStyle name="40% - Accent6 2 3 3 2 2 2 4" xfId="44929"/>
    <cellStyle name="40% - Accent6 2 3 3 2 2 3" xfId="19978"/>
    <cellStyle name="40% - Accent6 2 3 3 2 2 3 2" xfId="31594"/>
    <cellStyle name="40% - Accent6 2 3 3 2 2 3 3" xfId="47450"/>
    <cellStyle name="40% - Accent6 2 3 3 2 2 4" xfId="25786"/>
    <cellStyle name="40% - Accent6 2 3 3 2 2 5" xfId="39005"/>
    <cellStyle name="40% - Accent6 2 3 3 2 3" xfId="11388"/>
    <cellStyle name="40% - Accent6 2 3 3 2 3 2" xfId="22096"/>
    <cellStyle name="40% - Accent6 2 3 3 2 3 2 2" xfId="33712"/>
    <cellStyle name="40% - Accent6 2 3 3 2 3 2 3" xfId="49568"/>
    <cellStyle name="40% - Accent6 2 3 3 2 3 3" xfId="27904"/>
    <cellStyle name="40% - Accent6 2 3 3 2 3 4" xfId="41520"/>
    <cellStyle name="40% - Accent6 2 3 3 2 4" xfId="18809"/>
    <cellStyle name="40% - Accent6 2 3 3 2 4 2" xfId="30425"/>
    <cellStyle name="40% - Accent6 2 3 3 2 4 3" xfId="46281"/>
    <cellStyle name="40% - Accent6 2 3 3 2 5" xfId="4398"/>
    <cellStyle name="40% - Accent6 2 3 3 2 6" xfId="24617"/>
    <cellStyle name="40% - Accent6 2 3 3 2 7" xfId="36536"/>
    <cellStyle name="40% - Accent6 2 3 3 3" xfId="7771"/>
    <cellStyle name="40% - Accent6 2 3 3 3 2" xfId="10776"/>
    <cellStyle name="40% - Accent6 2 3 3 3 2 2" xfId="21512"/>
    <cellStyle name="40% - Accent6 2 3 3 3 2 2 2" xfId="33128"/>
    <cellStyle name="40% - Accent6 2 3 3 3 2 2 3" xfId="48984"/>
    <cellStyle name="40% - Accent6 2 3 3 3 2 3" xfId="27320"/>
    <cellStyle name="40% - Accent6 2 3 3 3 2 4" xfId="40920"/>
    <cellStyle name="40% - Accent6 2 3 3 3 3" xfId="19394"/>
    <cellStyle name="40% - Accent6 2 3 3 3 3 2" xfId="31010"/>
    <cellStyle name="40% - Accent6 2 3 3 3 3 3" xfId="46866"/>
    <cellStyle name="40% - Accent6 2 3 3 3 4" xfId="25202"/>
    <cellStyle name="40% - Accent6 2 3 3 3 5" xfId="38391"/>
    <cellStyle name="40% - Accent6 2 3 3 4" xfId="16873"/>
    <cellStyle name="40% - Accent6 2 3 3 4 2" xfId="22681"/>
    <cellStyle name="40% - Accent6 2 3 3 4 2 2" xfId="34297"/>
    <cellStyle name="40% - Accent6 2 3 3 4 2 3" xfId="50153"/>
    <cellStyle name="40% - Accent6 2 3 3 4 3" xfId="28489"/>
    <cellStyle name="40% - Accent6 2 3 3 4 4" xfId="44345"/>
    <cellStyle name="40% - Accent6 2 3 3 5" xfId="9536"/>
    <cellStyle name="40% - Accent6 2 3 3 5 2" xfId="20562"/>
    <cellStyle name="40% - Accent6 2 3 3 5 2 2" xfId="32178"/>
    <cellStyle name="40% - Accent6 2 3 3 5 2 3" xfId="48034"/>
    <cellStyle name="40% - Accent6 2 3 3 5 3" xfId="26370"/>
    <cellStyle name="40% - Accent6 2 3 3 5 4" xfId="39838"/>
    <cellStyle name="40% - Accent6 2 3 3 6" xfId="18225"/>
    <cellStyle name="40% - Accent6 2 3 3 6 2" xfId="29841"/>
    <cellStyle name="40% - Accent6 2 3 3 6 3" xfId="45697"/>
    <cellStyle name="40% - Accent6 2 3 3 7" xfId="3668"/>
    <cellStyle name="40% - Accent6 2 3 3 8" xfId="24033"/>
    <cellStyle name="40% - Accent6 2 3 3 9" xfId="35886"/>
    <cellStyle name="40% - Accent6 2 3 4" xfId="1355"/>
    <cellStyle name="40% - Accent6 2 3 4 2" xfId="7953"/>
    <cellStyle name="40% - Accent6 2 3 4 2 2" xfId="10966"/>
    <cellStyle name="40% - Accent6 2 3 4 2 2 2" xfId="21694"/>
    <cellStyle name="40% - Accent6 2 3 4 2 2 2 2" xfId="33310"/>
    <cellStyle name="40% - Accent6 2 3 4 2 2 2 3" xfId="49166"/>
    <cellStyle name="40% - Accent6 2 3 4 2 2 3" xfId="27502"/>
    <cellStyle name="40% - Accent6 2 3 4 2 2 4" xfId="41108"/>
    <cellStyle name="40% - Accent6 2 3 4 2 3" xfId="19576"/>
    <cellStyle name="40% - Accent6 2 3 4 2 3 2" xfId="31192"/>
    <cellStyle name="40% - Accent6 2 3 4 2 3 3" xfId="47048"/>
    <cellStyle name="40% - Accent6 2 3 4 2 4" xfId="25384"/>
    <cellStyle name="40% - Accent6 2 3 4 2 5" xfId="38573"/>
    <cellStyle name="40% - Accent6 2 3 4 3" xfId="17055"/>
    <cellStyle name="40% - Accent6 2 3 4 3 2" xfId="22863"/>
    <cellStyle name="40% - Accent6 2 3 4 3 2 2" xfId="34479"/>
    <cellStyle name="40% - Accent6 2 3 4 3 2 3" xfId="50335"/>
    <cellStyle name="40% - Accent6 2 3 4 3 3" xfId="28671"/>
    <cellStyle name="40% - Accent6 2 3 4 3 4" xfId="44527"/>
    <cellStyle name="40% - Accent6 2 3 4 4" xfId="9718"/>
    <cellStyle name="40% - Accent6 2 3 4 4 2" xfId="20744"/>
    <cellStyle name="40% - Accent6 2 3 4 4 2 2" xfId="32360"/>
    <cellStyle name="40% - Accent6 2 3 4 4 2 3" xfId="48216"/>
    <cellStyle name="40% - Accent6 2 3 4 4 3" xfId="26552"/>
    <cellStyle name="40% - Accent6 2 3 4 4 4" xfId="40020"/>
    <cellStyle name="40% - Accent6 2 3 4 5" xfId="18407"/>
    <cellStyle name="40% - Accent6 2 3 4 5 2" xfId="30023"/>
    <cellStyle name="40% - Accent6 2 3 4 5 3" xfId="45879"/>
    <cellStyle name="40% - Accent6 2 3 4 6" xfId="3882"/>
    <cellStyle name="40% - Accent6 2 3 4 7" xfId="24215"/>
    <cellStyle name="40% - Accent6 2 3 4 8" xfId="36080"/>
    <cellStyle name="40% - Accent6 2 3 5" xfId="1570"/>
    <cellStyle name="40% - Accent6 2 3 5 2" xfId="8135"/>
    <cellStyle name="40% - Accent6 2 3 5 2 2" xfId="11161"/>
    <cellStyle name="40% - Accent6 2 3 5 2 2 2" xfId="21876"/>
    <cellStyle name="40% - Accent6 2 3 5 2 2 2 2" xfId="33492"/>
    <cellStyle name="40% - Accent6 2 3 5 2 2 2 3" xfId="49348"/>
    <cellStyle name="40% - Accent6 2 3 5 2 2 3" xfId="27684"/>
    <cellStyle name="40% - Accent6 2 3 5 2 2 4" xfId="41297"/>
    <cellStyle name="40% - Accent6 2 3 5 2 3" xfId="19758"/>
    <cellStyle name="40% - Accent6 2 3 5 2 3 2" xfId="31374"/>
    <cellStyle name="40% - Accent6 2 3 5 2 3 3" xfId="47230"/>
    <cellStyle name="40% - Accent6 2 3 5 2 4" xfId="25566"/>
    <cellStyle name="40% - Accent6 2 3 5 2 5" xfId="38755"/>
    <cellStyle name="40% - Accent6 2 3 5 3" xfId="17237"/>
    <cellStyle name="40% - Accent6 2 3 5 3 2" xfId="23045"/>
    <cellStyle name="40% - Accent6 2 3 5 3 2 2" xfId="34661"/>
    <cellStyle name="40% - Accent6 2 3 5 3 2 3" xfId="50517"/>
    <cellStyle name="40% - Accent6 2 3 5 3 3" xfId="28853"/>
    <cellStyle name="40% - Accent6 2 3 5 3 4" xfId="44709"/>
    <cellStyle name="40% - Accent6 2 3 5 4" xfId="9316"/>
    <cellStyle name="40% - Accent6 2 3 5 4 2" xfId="20342"/>
    <cellStyle name="40% - Accent6 2 3 5 4 2 2" xfId="31958"/>
    <cellStyle name="40% - Accent6 2 3 5 4 2 3" xfId="47814"/>
    <cellStyle name="40% - Accent6 2 3 5 4 3" xfId="26150"/>
    <cellStyle name="40% - Accent6 2 3 5 4 4" xfId="39618"/>
    <cellStyle name="40% - Accent6 2 3 5 5" xfId="18589"/>
    <cellStyle name="40% - Accent6 2 3 5 5 2" xfId="30205"/>
    <cellStyle name="40% - Accent6 2 3 5 5 3" xfId="46061"/>
    <cellStyle name="40% - Accent6 2 3 5 6" xfId="4097"/>
    <cellStyle name="40% - Accent6 2 3 5 7" xfId="24397"/>
    <cellStyle name="40% - Accent6 2 3 5 8" xfId="36280"/>
    <cellStyle name="40% - Accent6 2 3 6" xfId="844"/>
    <cellStyle name="40% - Accent6 2 3 6 2" xfId="7539"/>
    <cellStyle name="40% - Accent6 2 3 6 2 2" xfId="16653"/>
    <cellStyle name="40% - Accent6 2 3 6 2 2 2" xfId="22461"/>
    <cellStyle name="40% - Accent6 2 3 6 2 2 2 2" xfId="34077"/>
    <cellStyle name="40% - Accent6 2 3 6 2 2 2 3" xfId="49933"/>
    <cellStyle name="40% - Accent6 2 3 6 2 2 3" xfId="28269"/>
    <cellStyle name="40% - Accent6 2 3 6 2 2 4" xfId="44125"/>
    <cellStyle name="40% - Accent6 2 3 6 2 3" xfId="19174"/>
    <cellStyle name="40% - Accent6 2 3 6 2 3 2" xfId="30790"/>
    <cellStyle name="40% - Accent6 2 3 6 2 3 3" xfId="46646"/>
    <cellStyle name="40% - Accent6 2 3 6 2 4" xfId="24982"/>
    <cellStyle name="40% - Accent6 2 3 6 2 5" xfId="38165"/>
    <cellStyle name="40% - Accent6 2 3 6 3" xfId="10529"/>
    <cellStyle name="40% - Accent6 2 3 6 3 2" xfId="21292"/>
    <cellStyle name="40% - Accent6 2 3 6 3 2 2" xfId="32908"/>
    <cellStyle name="40% - Accent6 2 3 6 3 2 3" xfId="48764"/>
    <cellStyle name="40% - Accent6 2 3 6 3 3" xfId="27100"/>
    <cellStyle name="40% - Accent6 2 3 6 3 4" xfId="40689"/>
    <cellStyle name="40% - Accent6 2 3 6 4" xfId="18005"/>
    <cellStyle name="40% - Accent6 2 3 6 4 2" xfId="29621"/>
    <cellStyle name="40% - Accent6 2 3 6 4 3" xfId="45477"/>
    <cellStyle name="40% - Accent6 2 3 6 5" xfId="3380"/>
    <cellStyle name="40% - Accent6 2 3 6 6" xfId="23813"/>
    <cellStyle name="40% - Accent6 2 3 6 7" xfId="35633"/>
    <cellStyle name="40% - Accent6 2 3 7" xfId="3140"/>
    <cellStyle name="40% - Accent6 2 3 7 2" xfId="10369"/>
    <cellStyle name="40% - Accent6 2 3 7 2 2" xfId="21146"/>
    <cellStyle name="40% - Accent6 2 3 7 2 2 2" xfId="32762"/>
    <cellStyle name="40% - Accent6 2 3 7 2 2 3" xfId="48618"/>
    <cellStyle name="40% - Accent6 2 3 7 2 3" xfId="26954"/>
    <cellStyle name="40% - Accent6 2 3 7 2 4" xfId="40536"/>
    <cellStyle name="40% - Accent6 2 3 7 3" xfId="17859"/>
    <cellStyle name="40% - Accent6 2 3 7 3 2" xfId="29475"/>
    <cellStyle name="40% - Accent6 2 3 7 3 3" xfId="45331"/>
    <cellStyle name="40% - Accent6 2 3 7 4" xfId="23667"/>
    <cellStyle name="40% - Accent6 2 3 7 5" xfId="35447"/>
    <cellStyle name="40% - Accent6 2 3 8" xfId="7314"/>
    <cellStyle name="40% - Accent6 2 3 8 2" xfId="9984"/>
    <cellStyle name="40% - Accent6 2 3 8 2 2" xfId="20963"/>
    <cellStyle name="40% - Accent6 2 3 8 2 2 2" xfId="32579"/>
    <cellStyle name="40% - Accent6 2 3 8 2 2 3" xfId="48435"/>
    <cellStyle name="40% - Accent6 2 3 8 2 3" xfId="26771"/>
    <cellStyle name="40% - Accent6 2 3 8 2 4" xfId="40264"/>
    <cellStyle name="40% - Accent6 2 3 8 3" xfId="19028"/>
    <cellStyle name="40% - Accent6 2 3 8 3 2" xfId="30644"/>
    <cellStyle name="40% - Accent6 2 3 8 3 3" xfId="46500"/>
    <cellStyle name="40% - Accent6 2 3 8 4" xfId="24836"/>
    <cellStyle name="40% - Accent6 2 3 8 5" xfId="37986"/>
    <cellStyle name="40% - Accent6 2 3 9" xfId="16507"/>
    <cellStyle name="40% - Accent6 2 3 9 2" xfId="22315"/>
    <cellStyle name="40% - Accent6 2 3 9 2 2" xfId="33931"/>
    <cellStyle name="40% - Accent6 2 3 9 2 3" xfId="49787"/>
    <cellStyle name="40% - Accent6 2 3 9 3" xfId="28123"/>
    <cellStyle name="40% - Accent6 2 3 9 4" xfId="43979"/>
    <cellStyle name="40% - Accent6 2 4" xfId="630"/>
    <cellStyle name="40% - Accent6 2 4 10" xfId="17712"/>
    <cellStyle name="40% - Accent6 2 4 10 2" xfId="29328"/>
    <cellStyle name="40% - Accent6 2 4 10 3" xfId="45184"/>
    <cellStyle name="40% - Accent6 2 4 11" xfId="2714"/>
    <cellStyle name="40% - Accent6 2 4 12" xfId="23520"/>
    <cellStyle name="40% - Accent6 2 4 13" xfId="35171"/>
    <cellStyle name="40% - Accent6 2 4 2" xfId="1181"/>
    <cellStyle name="40% - Accent6 2 4 2 2" xfId="1907"/>
    <cellStyle name="40% - Accent6 2 4 2 2 2" xfId="8451"/>
    <cellStyle name="40% - Accent6 2 4 2 2 2 2" xfId="17493"/>
    <cellStyle name="40% - Accent6 2 4 2 2 2 2 2" xfId="23301"/>
    <cellStyle name="40% - Accent6 2 4 2 2 2 2 2 2" xfId="34917"/>
    <cellStyle name="40% - Accent6 2 4 2 2 2 2 2 3" xfId="50773"/>
    <cellStyle name="40% - Accent6 2 4 2 2 2 2 3" xfId="29109"/>
    <cellStyle name="40% - Accent6 2 4 2 2 2 2 4" xfId="44965"/>
    <cellStyle name="40% - Accent6 2 4 2 2 2 3" xfId="20014"/>
    <cellStyle name="40% - Accent6 2 4 2 2 2 3 2" xfId="31630"/>
    <cellStyle name="40% - Accent6 2 4 2 2 2 3 3" xfId="47486"/>
    <cellStyle name="40% - Accent6 2 4 2 2 2 4" xfId="25822"/>
    <cellStyle name="40% - Accent6 2 4 2 2 2 5" xfId="39041"/>
    <cellStyle name="40% - Accent6 2 4 2 2 3" xfId="11424"/>
    <cellStyle name="40% - Accent6 2 4 2 2 3 2" xfId="22132"/>
    <cellStyle name="40% - Accent6 2 4 2 2 3 2 2" xfId="33748"/>
    <cellStyle name="40% - Accent6 2 4 2 2 3 2 3" xfId="49604"/>
    <cellStyle name="40% - Accent6 2 4 2 2 3 3" xfId="27940"/>
    <cellStyle name="40% - Accent6 2 4 2 2 3 4" xfId="41556"/>
    <cellStyle name="40% - Accent6 2 4 2 2 4" xfId="18845"/>
    <cellStyle name="40% - Accent6 2 4 2 2 4 2" xfId="30461"/>
    <cellStyle name="40% - Accent6 2 4 2 2 4 3" xfId="46317"/>
    <cellStyle name="40% - Accent6 2 4 2 2 5" xfId="4434"/>
    <cellStyle name="40% - Accent6 2 4 2 2 6" xfId="24653"/>
    <cellStyle name="40% - Accent6 2 4 2 2 7" xfId="36572"/>
    <cellStyle name="40% - Accent6 2 4 2 3" xfId="7807"/>
    <cellStyle name="40% - Accent6 2 4 2 3 2" xfId="10812"/>
    <cellStyle name="40% - Accent6 2 4 2 3 2 2" xfId="21548"/>
    <cellStyle name="40% - Accent6 2 4 2 3 2 2 2" xfId="33164"/>
    <cellStyle name="40% - Accent6 2 4 2 3 2 2 3" xfId="49020"/>
    <cellStyle name="40% - Accent6 2 4 2 3 2 3" xfId="27356"/>
    <cellStyle name="40% - Accent6 2 4 2 3 2 4" xfId="40956"/>
    <cellStyle name="40% - Accent6 2 4 2 3 3" xfId="19430"/>
    <cellStyle name="40% - Accent6 2 4 2 3 3 2" xfId="31046"/>
    <cellStyle name="40% - Accent6 2 4 2 3 3 3" xfId="46902"/>
    <cellStyle name="40% - Accent6 2 4 2 3 4" xfId="25238"/>
    <cellStyle name="40% - Accent6 2 4 2 3 5" xfId="38427"/>
    <cellStyle name="40% - Accent6 2 4 2 4" xfId="16909"/>
    <cellStyle name="40% - Accent6 2 4 2 4 2" xfId="22717"/>
    <cellStyle name="40% - Accent6 2 4 2 4 2 2" xfId="34333"/>
    <cellStyle name="40% - Accent6 2 4 2 4 2 3" xfId="50189"/>
    <cellStyle name="40% - Accent6 2 4 2 4 3" xfId="28525"/>
    <cellStyle name="40% - Accent6 2 4 2 4 4" xfId="44381"/>
    <cellStyle name="40% - Accent6 2 4 2 5" xfId="9572"/>
    <cellStyle name="40% - Accent6 2 4 2 5 2" xfId="20598"/>
    <cellStyle name="40% - Accent6 2 4 2 5 2 2" xfId="32214"/>
    <cellStyle name="40% - Accent6 2 4 2 5 2 3" xfId="48070"/>
    <cellStyle name="40% - Accent6 2 4 2 5 3" xfId="26406"/>
    <cellStyle name="40% - Accent6 2 4 2 5 4" xfId="39874"/>
    <cellStyle name="40% - Accent6 2 4 2 6" xfId="18261"/>
    <cellStyle name="40% - Accent6 2 4 2 6 2" xfId="29877"/>
    <cellStyle name="40% - Accent6 2 4 2 6 3" xfId="45733"/>
    <cellStyle name="40% - Accent6 2 4 2 7" xfId="3708"/>
    <cellStyle name="40% - Accent6 2 4 2 8" xfId="24069"/>
    <cellStyle name="40% - Accent6 2 4 2 9" xfId="35926"/>
    <cellStyle name="40% - Accent6 2 4 3" xfId="1391"/>
    <cellStyle name="40% - Accent6 2 4 3 2" xfId="7989"/>
    <cellStyle name="40% - Accent6 2 4 3 2 2" xfId="11002"/>
    <cellStyle name="40% - Accent6 2 4 3 2 2 2" xfId="21730"/>
    <cellStyle name="40% - Accent6 2 4 3 2 2 2 2" xfId="33346"/>
    <cellStyle name="40% - Accent6 2 4 3 2 2 2 3" xfId="49202"/>
    <cellStyle name="40% - Accent6 2 4 3 2 2 3" xfId="27538"/>
    <cellStyle name="40% - Accent6 2 4 3 2 2 4" xfId="41144"/>
    <cellStyle name="40% - Accent6 2 4 3 2 3" xfId="19612"/>
    <cellStyle name="40% - Accent6 2 4 3 2 3 2" xfId="31228"/>
    <cellStyle name="40% - Accent6 2 4 3 2 3 3" xfId="47084"/>
    <cellStyle name="40% - Accent6 2 4 3 2 4" xfId="25420"/>
    <cellStyle name="40% - Accent6 2 4 3 2 5" xfId="38609"/>
    <cellStyle name="40% - Accent6 2 4 3 3" xfId="17091"/>
    <cellStyle name="40% - Accent6 2 4 3 3 2" xfId="22899"/>
    <cellStyle name="40% - Accent6 2 4 3 3 2 2" xfId="34515"/>
    <cellStyle name="40% - Accent6 2 4 3 3 2 3" xfId="50371"/>
    <cellStyle name="40% - Accent6 2 4 3 3 3" xfId="28707"/>
    <cellStyle name="40% - Accent6 2 4 3 3 4" xfId="44563"/>
    <cellStyle name="40% - Accent6 2 4 3 4" xfId="9754"/>
    <cellStyle name="40% - Accent6 2 4 3 4 2" xfId="20780"/>
    <cellStyle name="40% - Accent6 2 4 3 4 2 2" xfId="32396"/>
    <cellStyle name="40% - Accent6 2 4 3 4 2 3" xfId="48252"/>
    <cellStyle name="40% - Accent6 2 4 3 4 3" xfId="26588"/>
    <cellStyle name="40% - Accent6 2 4 3 4 4" xfId="40056"/>
    <cellStyle name="40% - Accent6 2 4 3 5" xfId="18443"/>
    <cellStyle name="40% - Accent6 2 4 3 5 2" xfId="30059"/>
    <cellStyle name="40% - Accent6 2 4 3 5 3" xfId="45915"/>
    <cellStyle name="40% - Accent6 2 4 3 6" xfId="3918"/>
    <cellStyle name="40% - Accent6 2 4 3 7" xfId="24251"/>
    <cellStyle name="40% - Accent6 2 4 3 8" xfId="36116"/>
    <cellStyle name="40% - Accent6 2 4 4" xfId="1686"/>
    <cellStyle name="40% - Accent6 2 4 4 2" xfId="8249"/>
    <cellStyle name="40% - Accent6 2 4 4 2 2" xfId="11271"/>
    <cellStyle name="40% - Accent6 2 4 4 2 2 2" xfId="21986"/>
    <cellStyle name="40% - Accent6 2 4 4 2 2 2 2" xfId="33602"/>
    <cellStyle name="40% - Accent6 2 4 4 2 2 2 3" xfId="49458"/>
    <cellStyle name="40% - Accent6 2 4 4 2 2 3" xfId="27794"/>
    <cellStyle name="40% - Accent6 2 4 4 2 2 4" xfId="41407"/>
    <cellStyle name="40% - Accent6 2 4 4 2 3" xfId="19868"/>
    <cellStyle name="40% - Accent6 2 4 4 2 3 2" xfId="31484"/>
    <cellStyle name="40% - Accent6 2 4 4 2 3 3" xfId="47340"/>
    <cellStyle name="40% - Accent6 2 4 4 2 4" xfId="25676"/>
    <cellStyle name="40% - Accent6 2 4 4 2 5" xfId="38868"/>
    <cellStyle name="40% - Accent6 2 4 4 3" xfId="17347"/>
    <cellStyle name="40% - Accent6 2 4 4 3 2" xfId="23155"/>
    <cellStyle name="40% - Accent6 2 4 4 3 2 2" xfId="34771"/>
    <cellStyle name="40% - Accent6 2 4 4 3 2 3" xfId="50627"/>
    <cellStyle name="40% - Accent6 2 4 4 3 3" xfId="28963"/>
    <cellStyle name="40% - Accent6 2 4 4 3 4" xfId="44819"/>
    <cellStyle name="40% - Accent6 2 4 4 4" xfId="9426"/>
    <cellStyle name="40% - Accent6 2 4 4 4 2" xfId="20452"/>
    <cellStyle name="40% - Accent6 2 4 4 4 2 2" xfId="32068"/>
    <cellStyle name="40% - Accent6 2 4 4 4 2 3" xfId="47924"/>
    <cellStyle name="40% - Accent6 2 4 4 4 3" xfId="26260"/>
    <cellStyle name="40% - Accent6 2 4 4 4 4" xfId="39728"/>
    <cellStyle name="40% - Accent6 2 4 4 5" xfId="18699"/>
    <cellStyle name="40% - Accent6 2 4 4 5 2" xfId="30315"/>
    <cellStyle name="40% - Accent6 2 4 4 5 3" xfId="46171"/>
    <cellStyle name="40% - Accent6 2 4 4 6" xfId="4213"/>
    <cellStyle name="40% - Accent6 2 4 4 7" xfId="24507"/>
    <cellStyle name="40% - Accent6 2 4 4 8" xfId="36395"/>
    <cellStyle name="40% - Accent6 2 4 5" xfId="956"/>
    <cellStyle name="40% - Accent6 2 4 5 2" xfId="7651"/>
    <cellStyle name="40% - Accent6 2 4 5 2 2" xfId="16763"/>
    <cellStyle name="40% - Accent6 2 4 5 2 2 2" xfId="22571"/>
    <cellStyle name="40% - Accent6 2 4 5 2 2 2 2" xfId="34187"/>
    <cellStyle name="40% - Accent6 2 4 5 2 2 2 3" xfId="50043"/>
    <cellStyle name="40% - Accent6 2 4 5 2 2 3" xfId="28379"/>
    <cellStyle name="40% - Accent6 2 4 5 2 2 4" xfId="44235"/>
    <cellStyle name="40% - Accent6 2 4 5 2 3" xfId="19284"/>
    <cellStyle name="40% - Accent6 2 4 5 2 3 2" xfId="30900"/>
    <cellStyle name="40% - Accent6 2 4 5 2 3 3" xfId="46756"/>
    <cellStyle name="40% - Accent6 2 4 5 2 4" xfId="25092"/>
    <cellStyle name="40% - Accent6 2 4 5 2 5" xfId="38277"/>
    <cellStyle name="40% - Accent6 2 4 5 3" xfId="10639"/>
    <cellStyle name="40% - Accent6 2 4 5 3 2" xfId="21402"/>
    <cellStyle name="40% - Accent6 2 4 5 3 2 2" xfId="33018"/>
    <cellStyle name="40% - Accent6 2 4 5 3 2 3" xfId="48874"/>
    <cellStyle name="40% - Accent6 2 4 5 3 3" xfId="27210"/>
    <cellStyle name="40% - Accent6 2 4 5 3 4" xfId="40799"/>
    <cellStyle name="40% - Accent6 2 4 5 4" xfId="18115"/>
    <cellStyle name="40% - Accent6 2 4 5 4 2" xfId="29731"/>
    <cellStyle name="40% - Accent6 2 4 5 4 3" xfId="45587"/>
    <cellStyle name="40% - Accent6 2 4 5 5" xfId="3492"/>
    <cellStyle name="40% - Accent6 2 4 5 6" xfId="23923"/>
    <cellStyle name="40% - Accent6 2 4 5 7" xfId="35745"/>
    <cellStyle name="40% - Accent6 2 4 6" xfId="3179"/>
    <cellStyle name="40% - Accent6 2 4 6 2" xfId="10408"/>
    <cellStyle name="40% - Accent6 2 4 6 2 2" xfId="21182"/>
    <cellStyle name="40% - Accent6 2 4 6 2 2 2" xfId="32798"/>
    <cellStyle name="40% - Accent6 2 4 6 2 2 3" xfId="48654"/>
    <cellStyle name="40% - Accent6 2 4 6 2 3" xfId="26990"/>
    <cellStyle name="40% - Accent6 2 4 6 2 4" xfId="40574"/>
    <cellStyle name="40% - Accent6 2 4 6 3" xfId="17895"/>
    <cellStyle name="40% - Accent6 2 4 6 3 2" xfId="29511"/>
    <cellStyle name="40% - Accent6 2 4 6 3 3" xfId="45367"/>
    <cellStyle name="40% - Accent6 2 4 6 4" xfId="23703"/>
    <cellStyle name="40% - Accent6 2 4 6 5" xfId="35485"/>
    <cellStyle name="40% - Accent6 2 4 7" xfId="7350"/>
    <cellStyle name="40% - Accent6 2 4 7 2" xfId="10020"/>
    <cellStyle name="40% - Accent6 2 4 7 2 2" xfId="20999"/>
    <cellStyle name="40% - Accent6 2 4 7 2 2 2" xfId="32615"/>
    <cellStyle name="40% - Accent6 2 4 7 2 2 3" xfId="48471"/>
    <cellStyle name="40% - Accent6 2 4 7 2 3" xfId="26807"/>
    <cellStyle name="40% - Accent6 2 4 7 2 4" xfId="40300"/>
    <cellStyle name="40% - Accent6 2 4 7 3" xfId="19064"/>
    <cellStyle name="40% - Accent6 2 4 7 3 2" xfId="30680"/>
    <cellStyle name="40% - Accent6 2 4 7 3 3" xfId="46536"/>
    <cellStyle name="40% - Accent6 2 4 7 4" xfId="24872"/>
    <cellStyle name="40% - Accent6 2 4 7 5" xfId="38022"/>
    <cellStyle name="40% - Accent6 2 4 8" xfId="16543"/>
    <cellStyle name="40% - Accent6 2 4 8 2" xfId="22351"/>
    <cellStyle name="40% - Accent6 2 4 8 2 2" xfId="33967"/>
    <cellStyle name="40% - Accent6 2 4 8 2 3" xfId="49823"/>
    <cellStyle name="40% - Accent6 2 4 8 3" xfId="28159"/>
    <cellStyle name="40% - Accent6 2 4 8 4" xfId="44015"/>
    <cellStyle name="40% - Accent6 2 4 9" xfId="9170"/>
    <cellStyle name="40% - Accent6 2 4 9 2" xfId="20196"/>
    <cellStyle name="40% - Accent6 2 4 9 2 2" xfId="31812"/>
    <cellStyle name="40% - Accent6 2 4 9 2 3" xfId="47668"/>
    <cellStyle name="40% - Accent6 2 4 9 3" xfId="26004"/>
    <cellStyle name="40% - Accent6 2 4 9 4" xfId="39472"/>
    <cellStyle name="40% - Accent6 2 5" xfId="684"/>
    <cellStyle name="40% - Accent6 2 5 10" xfId="17748"/>
    <cellStyle name="40% - Accent6 2 5 10 2" xfId="29364"/>
    <cellStyle name="40% - Accent6 2 5 10 3" xfId="45220"/>
    <cellStyle name="40% - Accent6 2 5 11" xfId="2768"/>
    <cellStyle name="40% - Accent6 2 5 12" xfId="23556"/>
    <cellStyle name="40% - Accent6 2 5 13" xfId="35215"/>
    <cellStyle name="40% - Accent6 2 5 2" xfId="1235"/>
    <cellStyle name="40% - Accent6 2 5 2 2" xfId="1943"/>
    <cellStyle name="40% - Accent6 2 5 2 2 2" xfId="8487"/>
    <cellStyle name="40% - Accent6 2 5 2 2 2 2" xfId="17529"/>
    <cellStyle name="40% - Accent6 2 5 2 2 2 2 2" xfId="23337"/>
    <cellStyle name="40% - Accent6 2 5 2 2 2 2 2 2" xfId="34953"/>
    <cellStyle name="40% - Accent6 2 5 2 2 2 2 2 3" xfId="50809"/>
    <cellStyle name="40% - Accent6 2 5 2 2 2 2 3" xfId="29145"/>
    <cellStyle name="40% - Accent6 2 5 2 2 2 2 4" xfId="45001"/>
    <cellStyle name="40% - Accent6 2 5 2 2 2 3" xfId="20050"/>
    <cellStyle name="40% - Accent6 2 5 2 2 2 3 2" xfId="31666"/>
    <cellStyle name="40% - Accent6 2 5 2 2 2 3 3" xfId="47522"/>
    <cellStyle name="40% - Accent6 2 5 2 2 2 4" xfId="25858"/>
    <cellStyle name="40% - Accent6 2 5 2 2 2 5" xfId="39077"/>
    <cellStyle name="40% - Accent6 2 5 2 2 3" xfId="11460"/>
    <cellStyle name="40% - Accent6 2 5 2 2 3 2" xfId="22168"/>
    <cellStyle name="40% - Accent6 2 5 2 2 3 2 2" xfId="33784"/>
    <cellStyle name="40% - Accent6 2 5 2 2 3 2 3" xfId="49640"/>
    <cellStyle name="40% - Accent6 2 5 2 2 3 3" xfId="27976"/>
    <cellStyle name="40% - Accent6 2 5 2 2 3 4" xfId="41592"/>
    <cellStyle name="40% - Accent6 2 5 2 2 4" xfId="18881"/>
    <cellStyle name="40% - Accent6 2 5 2 2 4 2" xfId="30497"/>
    <cellStyle name="40% - Accent6 2 5 2 2 4 3" xfId="46353"/>
    <cellStyle name="40% - Accent6 2 5 2 2 5" xfId="4470"/>
    <cellStyle name="40% - Accent6 2 5 2 2 6" xfId="24689"/>
    <cellStyle name="40% - Accent6 2 5 2 2 7" xfId="36608"/>
    <cellStyle name="40% - Accent6 2 5 2 3" xfId="7843"/>
    <cellStyle name="40% - Accent6 2 5 2 3 2" xfId="10854"/>
    <cellStyle name="40% - Accent6 2 5 2 3 2 2" xfId="21584"/>
    <cellStyle name="40% - Accent6 2 5 2 3 2 2 2" xfId="33200"/>
    <cellStyle name="40% - Accent6 2 5 2 3 2 2 3" xfId="49056"/>
    <cellStyle name="40% - Accent6 2 5 2 3 2 3" xfId="27392"/>
    <cellStyle name="40% - Accent6 2 5 2 3 2 4" xfId="40997"/>
    <cellStyle name="40% - Accent6 2 5 2 3 3" xfId="19466"/>
    <cellStyle name="40% - Accent6 2 5 2 3 3 2" xfId="31082"/>
    <cellStyle name="40% - Accent6 2 5 2 3 3 3" xfId="46938"/>
    <cellStyle name="40% - Accent6 2 5 2 3 4" xfId="25274"/>
    <cellStyle name="40% - Accent6 2 5 2 3 5" xfId="38463"/>
    <cellStyle name="40% - Accent6 2 5 2 4" xfId="16945"/>
    <cellStyle name="40% - Accent6 2 5 2 4 2" xfId="22753"/>
    <cellStyle name="40% - Accent6 2 5 2 4 2 2" xfId="34369"/>
    <cellStyle name="40% - Accent6 2 5 2 4 2 3" xfId="50225"/>
    <cellStyle name="40% - Accent6 2 5 2 4 3" xfId="28561"/>
    <cellStyle name="40% - Accent6 2 5 2 4 4" xfId="44417"/>
    <cellStyle name="40% - Accent6 2 5 2 5" xfId="9608"/>
    <cellStyle name="40% - Accent6 2 5 2 5 2" xfId="20634"/>
    <cellStyle name="40% - Accent6 2 5 2 5 2 2" xfId="32250"/>
    <cellStyle name="40% - Accent6 2 5 2 5 2 3" xfId="48106"/>
    <cellStyle name="40% - Accent6 2 5 2 5 3" xfId="26442"/>
    <cellStyle name="40% - Accent6 2 5 2 5 4" xfId="39910"/>
    <cellStyle name="40% - Accent6 2 5 2 6" xfId="18297"/>
    <cellStyle name="40% - Accent6 2 5 2 6 2" xfId="29913"/>
    <cellStyle name="40% - Accent6 2 5 2 6 3" xfId="45769"/>
    <cellStyle name="40% - Accent6 2 5 2 7" xfId="3762"/>
    <cellStyle name="40% - Accent6 2 5 2 8" xfId="24105"/>
    <cellStyle name="40% - Accent6 2 5 2 9" xfId="35970"/>
    <cellStyle name="40% - Accent6 2 5 3" xfId="1427"/>
    <cellStyle name="40% - Accent6 2 5 3 2" xfId="8025"/>
    <cellStyle name="40% - Accent6 2 5 3 2 2" xfId="11038"/>
    <cellStyle name="40% - Accent6 2 5 3 2 2 2" xfId="21766"/>
    <cellStyle name="40% - Accent6 2 5 3 2 2 2 2" xfId="33382"/>
    <cellStyle name="40% - Accent6 2 5 3 2 2 2 3" xfId="49238"/>
    <cellStyle name="40% - Accent6 2 5 3 2 2 3" xfId="27574"/>
    <cellStyle name="40% - Accent6 2 5 3 2 2 4" xfId="41180"/>
    <cellStyle name="40% - Accent6 2 5 3 2 3" xfId="19648"/>
    <cellStyle name="40% - Accent6 2 5 3 2 3 2" xfId="31264"/>
    <cellStyle name="40% - Accent6 2 5 3 2 3 3" xfId="47120"/>
    <cellStyle name="40% - Accent6 2 5 3 2 4" xfId="25456"/>
    <cellStyle name="40% - Accent6 2 5 3 2 5" xfId="38645"/>
    <cellStyle name="40% - Accent6 2 5 3 3" xfId="17127"/>
    <cellStyle name="40% - Accent6 2 5 3 3 2" xfId="22935"/>
    <cellStyle name="40% - Accent6 2 5 3 3 2 2" xfId="34551"/>
    <cellStyle name="40% - Accent6 2 5 3 3 2 3" xfId="50407"/>
    <cellStyle name="40% - Accent6 2 5 3 3 3" xfId="28743"/>
    <cellStyle name="40% - Accent6 2 5 3 3 4" xfId="44599"/>
    <cellStyle name="40% - Accent6 2 5 3 4" xfId="9790"/>
    <cellStyle name="40% - Accent6 2 5 3 4 2" xfId="20816"/>
    <cellStyle name="40% - Accent6 2 5 3 4 2 2" xfId="32432"/>
    <cellStyle name="40% - Accent6 2 5 3 4 2 3" xfId="48288"/>
    <cellStyle name="40% - Accent6 2 5 3 4 3" xfId="26624"/>
    <cellStyle name="40% - Accent6 2 5 3 4 4" xfId="40092"/>
    <cellStyle name="40% - Accent6 2 5 3 5" xfId="18479"/>
    <cellStyle name="40% - Accent6 2 5 3 5 2" xfId="30095"/>
    <cellStyle name="40% - Accent6 2 5 3 5 3" xfId="45951"/>
    <cellStyle name="40% - Accent6 2 5 3 6" xfId="3954"/>
    <cellStyle name="40% - Accent6 2 5 3 7" xfId="24287"/>
    <cellStyle name="40% - Accent6 2 5 3 8" xfId="36152"/>
    <cellStyle name="40% - Accent6 2 5 4" xfId="1736"/>
    <cellStyle name="40% - Accent6 2 5 4 2" xfId="8285"/>
    <cellStyle name="40% - Accent6 2 5 4 2 2" xfId="11312"/>
    <cellStyle name="40% - Accent6 2 5 4 2 2 2" xfId="22022"/>
    <cellStyle name="40% - Accent6 2 5 4 2 2 2 2" xfId="33638"/>
    <cellStyle name="40% - Accent6 2 5 4 2 2 2 3" xfId="49494"/>
    <cellStyle name="40% - Accent6 2 5 4 2 2 3" xfId="27830"/>
    <cellStyle name="40% - Accent6 2 5 4 2 2 4" xfId="41445"/>
    <cellStyle name="40% - Accent6 2 5 4 2 3" xfId="19904"/>
    <cellStyle name="40% - Accent6 2 5 4 2 3 2" xfId="31520"/>
    <cellStyle name="40% - Accent6 2 5 4 2 3 3" xfId="47376"/>
    <cellStyle name="40% - Accent6 2 5 4 2 4" xfId="25712"/>
    <cellStyle name="40% - Accent6 2 5 4 2 5" xfId="38904"/>
    <cellStyle name="40% - Accent6 2 5 4 3" xfId="17383"/>
    <cellStyle name="40% - Accent6 2 5 4 3 2" xfId="23191"/>
    <cellStyle name="40% - Accent6 2 5 4 3 2 2" xfId="34807"/>
    <cellStyle name="40% - Accent6 2 5 4 3 2 3" xfId="50663"/>
    <cellStyle name="40% - Accent6 2 5 4 3 3" xfId="28999"/>
    <cellStyle name="40% - Accent6 2 5 4 3 4" xfId="44855"/>
    <cellStyle name="40% - Accent6 2 5 4 4" xfId="9462"/>
    <cellStyle name="40% - Accent6 2 5 4 4 2" xfId="20488"/>
    <cellStyle name="40% - Accent6 2 5 4 4 2 2" xfId="32104"/>
    <cellStyle name="40% - Accent6 2 5 4 4 2 3" xfId="47960"/>
    <cellStyle name="40% - Accent6 2 5 4 4 3" xfId="26296"/>
    <cellStyle name="40% - Accent6 2 5 4 4 4" xfId="39764"/>
    <cellStyle name="40% - Accent6 2 5 4 5" xfId="18735"/>
    <cellStyle name="40% - Accent6 2 5 4 5 2" xfId="30351"/>
    <cellStyle name="40% - Accent6 2 5 4 5 3" xfId="46207"/>
    <cellStyle name="40% - Accent6 2 5 4 6" xfId="4263"/>
    <cellStyle name="40% - Accent6 2 5 4 7" xfId="24543"/>
    <cellStyle name="40% - Accent6 2 5 4 8" xfId="36435"/>
    <cellStyle name="40% - Accent6 2 5 5" xfId="996"/>
    <cellStyle name="40% - Accent6 2 5 5 2" xfId="7691"/>
    <cellStyle name="40% - Accent6 2 5 5 2 2" xfId="16799"/>
    <cellStyle name="40% - Accent6 2 5 5 2 2 2" xfId="22607"/>
    <cellStyle name="40% - Accent6 2 5 5 2 2 2 2" xfId="34223"/>
    <cellStyle name="40% - Accent6 2 5 5 2 2 2 3" xfId="50079"/>
    <cellStyle name="40% - Accent6 2 5 5 2 2 3" xfId="28415"/>
    <cellStyle name="40% - Accent6 2 5 5 2 2 4" xfId="44271"/>
    <cellStyle name="40% - Accent6 2 5 5 2 3" xfId="19320"/>
    <cellStyle name="40% - Accent6 2 5 5 2 3 2" xfId="30936"/>
    <cellStyle name="40% - Accent6 2 5 5 2 3 3" xfId="46792"/>
    <cellStyle name="40% - Accent6 2 5 5 2 4" xfId="25128"/>
    <cellStyle name="40% - Accent6 2 5 5 2 5" xfId="38315"/>
    <cellStyle name="40% - Accent6 2 5 5 3" xfId="10675"/>
    <cellStyle name="40% - Accent6 2 5 5 3 2" xfId="21438"/>
    <cellStyle name="40% - Accent6 2 5 5 3 2 2" xfId="33054"/>
    <cellStyle name="40% - Accent6 2 5 5 3 2 3" xfId="48910"/>
    <cellStyle name="40% - Accent6 2 5 5 3 3" xfId="27246"/>
    <cellStyle name="40% - Accent6 2 5 5 3 4" xfId="40835"/>
    <cellStyle name="40% - Accent6 2 5 5 4" xfId="18151"/>
    <cellStyle name="40% - Accent6 2 5 5 4 2" xfId="29767"/>
    <cellStyle name="40% - Accent6 2 5 5 4 3" xfId="45623"/>
    <cellStyle name="40% - Accent6 2 5 5 5" xfId="3532"/>
    <cellStyle name="40% - Accent6 2 5 5 6" xfId="23959"/>
    <cellStyle name="40% - Accent6 2 5 5 7" xfId="35783"/>
    <cellStyle name="40% - Accent6 2 5 6" xfId="3224"/>
    <cellStyle name="40% - Accent6 2 5 6 2" xfId="10452"/>
    <cellStyle name="40% - Accent6 2 5 6 2 2" xfId="21218"/>
    <cellStyle name="40% - Accent6 2 5 6 2 2 2" xfId="32834"/>
    <cellStyle name="40% - Accent6 2 5 6 2 2 3" xfId="48690"/>
    <cellStyle name="40% - Accent6 2 5 6 2 3" xfId="27026"/>
    <cellStyle name="40% - Accent6 2 5 6 2 4" xfId="40615"/>
    <cellStyle name="40% - Accent6 2 5 6 3" xfId="17931"/>
    <cellStyle name="40% - Accent6 2 5 6 3 2" xfId="29547"/>
    <cellStyle name="40% - Accent6 2 5 6 3 3" xfId="45403"/>
    <cellStyle name="40% - Accent6 2 5 6 4" xfId="23739"/>
    <cellStyle name="40% - Accent6 2 5 6 5" xfId="35526"/>
    <cellStyle name="40% - Accent6 2 5 7" xfId="7386"/>
    <cellStyle name="40% - Accent6 2 5 7 2" xfId="10061"/>
    <cellStyle name="40% - Accent6 2 5 7 2 2" xfId="21035"/>
    <cellStyle name="40% - Accent6 2 5 7 2 2 2" xfId="32651"/>
    <cellStyle name="40% - Accent6 2 5 7 2 2 3" xfId="48507"/>
    <cellStyle name="40% - Accent6 2 5 7 2 3" xfId="26843"/>
    <cellStyle name="40% - Accent6 2 5 7 2 4" xfId="40338"/>
    <cellStyle name="40% - Accent6 2 5 7 3" xfId="19100"/>
    <cellStyle name="40% - Accent6 2 5 7 3 2" xfId="30716"/>
    <cellStyle name="40% - Accent6 2 5 7 3 3" xfId="46572"/>
    <cellStyle name="40% - Accent6 2 5 7 4" xfId="24908"/>
    <cellStyle name="40% - Accent6 2 5 7 5" xfId="38058"/>
    <cellStyle name="40% - Accent6 2 5 8" xfId="16579"/>
    <cellStyle name="40% - Accent6 2 5 8 2" xfId="22387"/>
    <cellStyle name="40% - Accent6 2 5 8 2 2" xfId="34003"/>
    <cellStyle name="40% - Accent6 2 5 8 2 3" xfId="49859"/>
    <cellStyle name="40% - Accent6 2 5 8 3" xfId="28195"/>
    <cellStyle name="40% - Accent6 2 5 8 4" xfId="44051"/>
    <cellStyle name="40% - Accent6 2 5 9" xfId="9206"/>
    <cellStyle name="40% - Accent6 2 5 9 2" xfId="20232"/>
    <cellStyle name="40% - Accent6 2 5 9 2 2" xfId="31848"/>
    <cellStyle name="40% - Accent6 2 5 9 2 3" xfId="47704"/>
    <cellStyle name="40% - Accent6 2 5 9 3" xfId="26040"/>
    <cellStyle name="40% - Accent6 2 5 9 4" xfId="39508"/>
    <cellStyle name="40% - Accent6 2 6" xfId="519"/>
    <cellStyle name="40% - Accent6 2 6 10" xfId="17639"/>
    <cellStyle name="40% - Accent6 2 6 10 2" xfId="29255"/>
    <cellStyle name="40% - Accent6 2 6 10 3" xfId="45111"/>
    <cellStyle name="40% - Accent6 2 6 11" xfId="2628"/>
    <cellStyle name="40% - Accent6 2 6 12" xfId="23447"/>
    <cellStyle name="40% - Accent6 2 6 13" xfId="35091"/>
    <cellStyle name="40% - Accent6 2 6 2" xfId="1276"/>
    <cellStyle name="40% - Accent6 2 6 2 2" xfId="1979"/>
    <cellStyle name="40% - Accent6 2 6 2 2 2" xfId="8523"/>
    <cellStyle name="40% - Accent6 2 6 2 2 2 2" xfId="17565"/>
    <cellStyle name="40% - Accent6 2 6 2 2 2 2 2" xfId="23373"/>
    <cellStyle name="40% - Accent6 2 6 2 2 2 2 2 2" xfId="34989"/>
    <cellStyle name="40% - Accent6 2 6 2 2 2 2 2 3" xfId="50845"/>
    <cellStyle name="40% - Accent6 2 6 2 2 2 2 3" xfId="29181"/>
    <cellStyle name="40% - Accent6 2 6 2 2 2 2 4" xfId="45037"/>
    <cellStyle name="40% - Accent6 2 6 2 2 2 3" xfId="20086"/>
    <cellStyle name="40% - Accent6 2 6 2 2 2 3 2" xfId="31702"/>
    <cellStyle name="40% - Accent6 2 6 2 2 2 3 3" xfId="47558"/>
    <cellStyle name="40% - Accent6 2 6 2 2 2 4" xfId="25894"/>
    <cellStyle name="40% - Accent6 2 6 2 2 2 5" xfId="39113"/>
    <cellStyle name="40% - Accent6 2 6 2 2 3" xfId="11496"/>
    <cellStyle name="40% - Accent6 2 6 2 2 3 2" xfId="22204"/>
    <cellStyle name="40% - Accent6 2 6 2 2 3 2 2" xfId="33820"/>
    <cellStyle name="40% - Accent6 2 6 2 2 3 2 3" xfId="49676"/>
    <cellStyle name="40% - Accent6 2 6 2 2 3 3" xfId="28012"/>
    <cellStyle name="40% - Accent6 2 6 2 2 3 4" xfId="41628"/>
    <cellStyle name="40% - Accent6 2 6 2 2 4" xfId="18917"/>
    <cellStyle name="40% - Accent6 2 6 2 2 4 2" xfId="30533"/>
    <cellStyle name="40% - Accent6 2 6 2 2 4 3" xfId="46389"/>
    <cellStyle name="40% - Accent6 2 6 2 2 5" xfId="4506"/>
    <cellStyle name="40% - Accent6 2 6 2 2 6" xfId="24725"/>
    <cellStyle name="40% - Accent6 2 6 2 2 7" xfId="36644"/>
    <cellStyle name="40% - Accent6 2 6 2 3" xfId="7879"/>
    <cellStyle name="40% - Accent6 2 6 2 3 2" xfId="10891"/>
    <cellStyle name="40% - Accent6 2 6 2 3 2 2" xfId="21620"/>
    <cellStyle name="40% - Accent6 2 6 2 3 2 2 2" xfId="33236"/>
    <cellStyle name="40% - Accent6 2 6 2 3 2 2 3" xfId="49092"/>
    <cellStyle name="40% - Accent6 2 6 2 3 2 3" xfId="27428"/>
    <cellStyle name="40% - Accent6 2 6 2 3 2 4" xfId="41033"/>
    <cellStyle name="40% - Accent6 2 6 2 3 3" xfId="19502"/>
    <cellStyle name="40% - Accent6 2 6 2 3 3 2" xfId="31118"/>
    <cellStyle name="40% - Accent6 2 6 2 3 3 3" xfId="46974"/>
    <cellStyle name="40% - Accent6 2 6 2 3 4" xfId="25310"/>
    <cellStyle name="40% - Accent6 2 6 2 3 5" xfId="38499"/>
    <cellStyle name="40% - Accent6 2 6 2 4" xfId="16981"/>
    <cellStyle name="40% - Accent6 2 6 2 4 2" xfId="22789"/>
    <cellStyle name="40% - Accent6 2 6 2 4 2 2" xfId="34405"/>
    <cellStyle name="40% - Accent6 2 6 2 4 2 3" xfId="50261"/>
    <cellStyle name="40% - Accent6 2 6 2 4 3" xfId="28597"/>
    <cellStyle name="40% - Accent6 2 6 2 4 4" xfId="44453"/>
    <cellStyle name="40% - Accent6 2 6 2 5" xfId="9644"/>
    <cellStyle name="40% - Accent6 2 6 2 5 2" xfId="20670"/>
    <cellStyle name="40% - Accent6 2 6 2 5 2 2" xfId="32286"/>
    <cellStyle name="40% - Accent6 2 6 2 5 2 3" xfId="48142"/>
    <cellStyle name="40% - Accent6 2 6 2 5 3" xfId="26478"/>
    <cellStyle name="40% - Accent6 2 6 2 5 4" xfId="39946"/>
    <cellStyle name="40% - Accent6 2 6 2 6" xfId="18333"/>
    <cellStyle name="40% - Accent6 2 6 2 6 2" xfId="29949"/>
    <cellStyle name="40% - Accent6 2 6 2 6 3" xfId="45805"/>
    <cellStyle name="40% - Accent6 2 6 2 7" xfId="3803"/>
    <cellStyle name="40% - Accent6 2 6 2 8" xfId="24141"/>
    <cellStyle name="40% - Accent6 2 6 2 9" xfId="36006"/>
    <cellStyle name="40% - Accent6 2 6 3" xfId="1463"/>
    <cellStyle name="40% - Accent6 2 6 3 2" xfId="8061"/>
    <cellStyle name="40% - Accent6 2 6 3 2 2" xfId="11074"/>
    <cellStyle name="40% - Accent6 2 6 3 2 2 2" xfId="21802"/>
    <cellStyle name="40% - Accent6 2 6 3 2 2 2 2" xfId="33418"/>
    <cellStyle name="40% - Accent6 2 6 3 2 2 2 3" xfId="49274"/>
    <cellStyle name="40% - Accent6 2 6 3 2 2 3" xfId="27610"/>
    <cellStyle name="40% - Accent6 2 6 3 2 2 4" xfId="41216"/>
    <cellStyle name="40% - Accent6 2 6 3 2 3" xfId="19684"/>
    <cellStyle name="40% - Accent6 2 6 3 2 3 2" xfId="31300"/>
    <cellStyle name="40% - Accent6 2 6 3 2 3 3" xfId="47156"/>
    <cellStyle name="40% - Accent6 2 6 3 2 4" xfId="25492"/>
    <cellStyle name="40% - Accent6 2 6 3 2 5" xfId="38681"/>
    <cellStyle name="40% - Accent6 2 6 3 3" xfId="17163"/>
    <cellStyle name="40% - Accent6 2 6 3 3 2" xfId="22971"/>
    <cellStyle name="40% - Accent6 2 6 3 3 2 2" xfId="34587"/>
    <cellStyle name="40% - Accent6 2 6 3 3 2 3" xfId="50443"/>
    <cellStyle name="40% - Accent6 2 6 3 3 3" xfId="28779"/>
    <cellStyle name="40% - Accent6 2 6 3 3 4" xfId="44635"/>
    <cellStyle name="40% - Accent6 2 6 3 4" xfId="9826"/>
    <cellStyle name="40% - Accent6 2 6 3 4 2" xfId="20852"/>
    <cellStyle name="40% - Accent6 2 6 3 4 2 2" xfId="32468"/>
    <cellStyle name="40% - Accent6 2 6 3 4 2 3" xfId="48324"/>
    <cellStyle name="40% - Accent6 2 6 3 4 3" xfId="26660"/>
    <cellStyle name="40% - Accent6 2 6 3 4 4" xfId="40128"/>
    <cellStyle name="40% - Accent6 2 6 3 5" xfId="18515"/>
    <cellStyle name="40% - Accent6 2 6 3 5 2" xfId="30131"/>
    <cellStyle name="40% - Accent6 2 6 3 5 3" xfId="45987"/>
    <cellStyle name="40% - Accent6 2 6 3 6" xfId="3990"/>
    <cellStyle name="40% - Accent6 2 6 3 7" xfId="24323"/>
    <cellStyle name="40% - Accent6 2 6 3 8" xfId="36188"/>
    <cellStyle name="40% - Accent6 2 6 4" xfId="1607"/>
    <cellStyle name="40% - Accent6 2 6 4 2" xfId="8172"/>
    <cellStyle name="40% - Accent6 2 6 4 2 2" xfId="11198"/>
    <cellStyle name="40% - Accent6 2 6 4 2 2 2" xfId="21913"/>
    <cellStyle name="40% - Accent6 2 6 4 2 2 2 2" xfId="33529"/>
    <cellStyle name="40% - Accent6 2 6 4 2 2 2 3" xfId="49385"/>
    <cellStyle name="40% - Accent6 2 6 4 2 2 3" xfId="27721"/>
    <cellStyle name="40% - Accent6 2 6 4 2 2 4" xfId="41334"/>
    <cellStyle name="40% - Accent6 2 6 4 2 3" xfId="19795"/>
    <cellStyle name="40% - Accent6 2 6 4 2 3 2" xfId="31411"/>
    <cellStyle name="40% - Accent6 2 6 4 2 3 3" xfId="47267"/>
    <cellStyle name="40% - Accent6 2 6 4 2 4" xfId="25603"/>
    <cellStyle name="40% - Accent6 2 6 4 2 5" xfId="38792"/>
    <cellStyle name="40% - Accent6 2 6 4 3" xfId="17274"/>
    <cellStyle name="40% - Accent6 2 6 4 3 2" xfId="23082"/>
    <cellStyle name="40% - Accent6 2 6 4 3 2 2" xfId="34698"/>
    <cellStyle name="40% - Accent6 2 6 4 3 2 3" xfId="50554"/>
    <cellStyle name="40% - Accent6 2 6 4 3 3" xfId="28890"/>
    <cellStyle name="40% - Accent6 2 6 4 3 4" xfId="44746"/>
    <cellStyle name="40% - Accent6 2 6 4 4" xfId="9353"/>
    <cellStyle name="40% - Accent6 2 6 4 4 2" xfId="20379"/>
    <cellStyle name="40% - Accent6 2 6 4 4 2 2" xfId="31995"/>
    <cellStyle name="40% - Accent6 2 6 4 4 2 3" xfId="47851"/>
    <cellStyle name="40% - Accent6 2 6 4 4 3" xfId="26187"/>
    <cellStyle name="40% - Accent6 2 6 4 4 4" xfId="39655"/>
    <cellStyle name="40% - Accent6 2 6 4 5" xfId="18626"/>
    <cellStyle name="40% - Accent6 2 6 4 5 2" xfId="30242"/>
    <cellStyle name="40% - Accent6 2 6 4 5 3" xfId="46098"/>
    <cellStyle name="40% - Accent6 2 6 4 6" xfId="4134"/>
    <cellStyle name="40% - Accent6 2 6 4 7" xfId="24434"/>
    <cellStyle name="40% - Accent6 2 6 4 8" xfId="36317"/>
    <cellStyle name="40% - Accent6 2 6 5" xfId="881"/>
    <cellStyle name="40% - Accent6 2 6 5 2" xfId="7576"/>
    <cellStyle name="40% - Accent6 2 6 5 2 2" xfId="16690"/>
    <cellStyle name="40% - Accent6 2 6 5 2 2 2" xfId="22498"/>
    <cellStyle name="40% - Accent6 2 6 5 2 2 2 2" xfId="34114"/>
    <cellStyle name="40% - Accent6 2 6 5 2 2 2 3" xfId="49970"/>
    <cellStyle name="40% - Accent6 2 6 5 2 2 3" xfId="28306"/>
    <cellStyle name="40% - Accent6 2 6 5 2 2 4" xfId="44162"/>
    <cellStyle name="40% - Accent6 2 6 5 2 3" xfId="19211"/>
    <cellStyle name="40% - Accent6 2 6 5 2 3 2" xfId="30827"/>
    <cellStyle name="40% - Accent6 2 6 5 2 3 3" xfId="46683"/>
    <cellStyle name="40% - Accent6 2 6 5 2 4" xfId="25019"/>
    <cellStyle name="40% - Accent6 2 6 5 2 5" xfId="38202"/>
    <cellStyle name="40% - Accent6 2 6 5 3" xfId="10566"/>
    <cellStyle name="40% - Accent6 2 6 5 3 2" xfId="21329"/>
    <cellStyle name="40% - Accent6 2 6 5 3 2 2" xfId="32945"/>
    <cellStyle name="40% - Accent6 2 6 5 3 2 3" xfId="48801"/>
    <cellStyle name="40% - Accent6 2 6 5 3 3" xfId="27137"/>
    <cellStyle name="40% - Accent6 2 6 5 3 4" xfId="40726"/>
    <cellStyle name="40% - Accent6 2 6 5 4" xfId="18042"/>
    <cellStyle name="40% - Accent6 2 6 5 4 2" xfId="29658"/>
    <cellStyle name="40% - Accent6 2 6 5 4 3" xfId="45514"/>
    <cellStyle name="40% - Accent6 2 6 5 5" xfId="3417"/>
    <cellStyle name="40% - Accent6 2 6 5 6" xfId="23850"/>
    <cellStyle name="40% - Accent6 2 6 5 7" xfId="35670"/>
    <cellStyle name="40% - Accent6 2 6 6" xfId="3081"/>
    <cellStyle name="40% - Accent6 2 6 6 2" xfId="10311"/>
    <cellStyle name="40% - Accent6 2 6 6 2 2" xfId="21109"/>
    <cellStyle name="40% - Accent6 2 6 6 2 2 2" xfId="32725"/>
    <cellStyle name="40% - Accent6 2 6 6 2 2 3" xfId="48581"/>
    <cellStyle name="40% - Accent6 2 6 6 2 3" xfId="26917"/>
    <cellStyle name="40% - Accent6 2 6 6 2 4" xfId="40489"/>
    <cellStyle name="40% - Accent6 2 6 6 3" xfId="17822"/>
    <cellStyle name="40% - Accent6 2 6 6 3 2" xfId="29438"/>
    <cellStyle name="40% - Accent6 2 6 6 3 3" xfId="45294"/>
    <cellStyle name="40% - Accent6 2 6 6 4" xfId="23630"/>
    <cellStyle name="40% - Accent6 2 6 6 5" xfId="35400"/>
    <cellStyle name="40% - Accent6 2 6 7" xfId="7277"/>
    <cellStyle name="40% - Accent6 2 6 7 2" xfId="9943"/>
    <cellStyle name="40% - Accent6 2 6 7 2 2" xfId="20926"/>
    <cellStyle name="40% - Accent6 2 6 7 2 2 2" xfId="32542"/>
    <cellStyle name="40% - Accent6 2 6 7 2 2 3" xfId="48398"/>
    <cellStyle name="40% - Accent6 2 6 7 2 3" xfId="26734"/>
    <cellStyle name="40% - Accent6 2 6 7 2 4" xfId="40227"/>
    <cellStyle name="40% - Accent6 2 6 7 3" xfId="18991"/>
    <cellStyle name="40% - Accent6 2 6 7 3 2" xfId="30607"/>
    <cellStyle name="40% - Accent6 2 6 7 3 3" xfId="46463"/>
    <cellStyle name="40% - Accent6 2 6 7 4" xfId="24799"/>
    <cellStyle name="40% - Accent6 2 6 7 5" xfId="37949"/>
    <cellStyle name="40% - Accent6 2 6 8" xfId="16470"/>
    <cellStyle name="40% - Accent6 2 6 8 2" xfId="22278"/>
    <cellStyle name="40% - Accent6 2 6 8 2 2" xfId="33894"/>
    <cellStyle name="40% - Accent6 2 6 8 2 3" xfId="49750"/>
    <cellStyle name="40% - Accent6 2 6 8 3" xfId="28086"/>
    <cellStyle name="40% - Accent6 2 6 8 4" xfId="43942"/>
    <cellStyle name="40% - Accent6 2 6 9" xfId="9242"/>
    <cellStyle name="40% - Accent6 2 6 9 2" xfId="20268"/>
    <cellStyle name="40% - Accent6 2 6 9 2 2" xfId="31884"/>
    <cellStyle name="40% - Accent6 2 6 9 2 3" xfId="47740"/>
    <cellStyle name="40% - Accent6 2 6 9 3" xfId="26076"/>
    <cellStyle name="40% - Accent6 2 6 9 4" xfId="39544"/>
    <cellStyle name="40% - Accent6 2 7" xfId="1070"/>
    <cellStyle name="40% - Accent6 2 7 2" xfId="1834"/>
    <cellStyle name="40% - Accent6 2 7 2 2" xfId="8378"/>
    <cellStyle name="40% - Accent6 2 7 2 2 2" xfId="17420"/>
    <cellStyle name="40% - Accent6 2 7 2 2 2 2" xfId="23228"/>
    <cellStyle name="40% - Accent6 2 7 2 2 2 2 2" xfId="34844"/>
    <cellStyle name="40% - Accent6 2 7 2 2 2 2 3" xfId="50700"/>
    <cellStyle name="40% - Accent6 2 7 2 2 2 3" xfId="29036"/>
    <cellStyle name="40% - Accent6 2 7 2 2 2 4" xfId="44892"/>
    <cellStyle name="40% - Accent6 2 7 2 2 3" xfId="19941"/>
    <cellStyle name="40% - Accent6 2 7 2 2 3 2" xfId="31557"/>
    <cellStyle name="40% - Accent6 2 7 2 2 3 3" xfId="47413"/>
    <cellStyle name="40% - Accent6 2 7 2 2 4" xfId="25749"/>
    <cellStyle name="40% - Accent6 2 7 2 2 5" xfId="38968"/>
    <cellStyle name="40% - Accent6 2 7 2 3" xfId="11351"/>
    <cellStyle name="40% - Accent6 2 7 2 3 2" xfId="22059"/>
    <cellStyle name="40% - Accent6 2 7 2 3 2 2" xfId="33675"/>
    <cellStyle name="40% - Accent6 2 7 2 3 2 3" xfId="49531"/>
    <cellStyle name="40% - Accent6 2 7 2 3 3" xfId="27867"/>
    <cellStyle name="40% - Accent6 2 7 2 3 4" xfId="41483"/>
    <cellStyle name="40% - Accent6 2 7 2 4" xfId="18772"/>
    <cellStyle name="40% - Accent6 2 7 2 4 2" xfId="30388"/>
    <cellStyle name="40% - Accent6 2 7 2 4 3" xfId="46244"/>
    <cellStyle name="40% - Accent6 2 7 2 5" xfId="4361"/>
    <cellStyle name="40% - Accent6 2 7 2 6" xfId="24580"/>
    <cellStyle name="40% - Accent6 2 7 2 7" xfId="36499"/>
    <cellStyle name="40% - Accent6 2 7 3" xfId="7734"/>
    <cellStyle name="40% - Accent6 2 7 3 2" xfId="10731"/>
    <cellStyle name="40% - Accent6 2 7 3 2 2" xfId="21475"/>
    <cellStyle name="40% - Accent6 2 7 3 2 2 2" xfId="33091"/>
    <cellStyle name="40% - Accent6 2 7 3 2 2 3" xfId="48947"/>
    <cellStyle name="40% - Accent6 2 7 3 2 3" xfId="27283"/>
    <cellStyle name="40% - Accent6 2 7 3 2 4" xfId="40881"/>
    <cellStyle name="40% - Accent6 2 7 3 3" xfId="19357"/>
    <cellStyle name="40% - Accent6 2 7 3 3 2" xfId="30973"/>
    <cellStyle name="40% - Accent6 2 7 3 3 3" xfId="46829"/>
    <cellStyle name="40% - Accent6 2 7 3 4" xfId="25165"/>
    <cellStyle name="40% - Accent6 2 7 3 5" xfId="38354"/>
    <cellStyle name="40% - Accent6 2 7 4" xfId="16836"/>
    <cellStyle name="40% - Accent6 2 7 4 2" xfId="22644"/>
    <cellStyle name="40% - Accent6 2 7 4 2 2" xfId="34260"/>
    <cellStyle name="40% - Accent6 2 7 4 2 3" xfId="50116"/>
    <cellStyle name="40% - Accent6 2 7 4 3" xfId="28452"/>
    <cellStyle name="40% - Accent6 2 7 4 4" xfId="44308"/>
    <cellStyle name="40% - Accent6 2 7 5" xfId="9499"/>
    <cellStyle name="40% - Accent6 2 7 5 2" xfId="20525"/>
    <cellStyle name="40% - Accent6 2 7 5 2 2" xfId="32141"/>
    <cellStyle name="40% - Accent6 2 7 5 2 3" xfId="47997"/>
    <cellStyle name="40% - Accent6 2 7 5 3" xfId="26333"/>
    <cellStyle name="40% - Accent6 2 7 5 4" xfId="39801"/>
    <cellStyle name="40% - Accent6 2 7 6" xfId="18188"/>
    <cellStyle name="40% - Accent6 2 7 6 2" xfId="29804"/>
    <cellStyle name="40% - Accent6 2 7 6 3" xfId="45660"/>
    <cellStyle name="40% - Accent6 2 7 7" xfId="3597"/>
    <cellStyle name="40% - Accent6 2 7 8" xfId="23996"/>
    <cellStyle name="40% - Accent6 2 7 9" xfId="35834"/>
    <cellStyle name="40% - Accent6 2 8" xfId="1318"/>
    <cellStyle name="40% - Accent6 2 8 2" xfId="7916"/>
    <cellStyle name="40% - Accent6 2 8 2 2" xfId="10929"/>
    <cellStyle name="40% - Accent6 2 8 2 2 2" xfId="21657"/>
    <cellStyle name="40% - Accent6 2 8 2 2 2 2" xfId="33273"/>
    <cellStyle name="40% - Accent6 2 8 2 2 2 3" xfId="49129"/>
    <cellStyle name="40% - Accent6 2 8 2 2 3" xfId="27465"/>
    <cellStyle name="40% - Accent6 2 8 2 2 4" xfId="41071"/>
    <cellStyle name="40% - Accent6 2 8 2 3" xfId="19539"/>
    <cellStyle name="40% - Accent6 2 8 2 3 2" xfId="31155"/>
    <cellStyle name="40% - Accent6 2 8 2 3 3" xfId="47011"/>
    <cellStyle name="40% - Accent6 2 8 2 4" xfId="25347"/>
    <cellStyle name="40% - Accent6 2 8 2 5" xfId="38536"/>
    <cellStyle name="40% - Accent6 2 8 3" xfId="17018"/>
    <cellStyle name="40% - Accent6 2 8 3 2" xfId="22826"/>
    <cellStyle name="40% - Accent6 2 8 3 2 2" xfId="34442"/>
    <cellStyle name="40% - Accent6 2 8 3 2 3" xfId="50298"/>
    <cellStyle name="40% - Accent6 2 8 3 3" xfId="28634"/>
    <cellStyle name="40% - Accent6 2 8 3 4" xfId="44490"/>
    <cellStyle name="40% - Accent6 2 8 4" xfId="9681"/>
    <cellStyle name="40% - Accent6 2 8 4 2" xfId="20707"/>
    <cellStyle name="40% - Accent6 2 8 4 2 2" xfId="32323"/>
    <cellStyle name="40% - Accent6 2 8 4 2 3" xfId="48179"/>
    <cellStyle name="40% - Accent6 2 8 4 3" xfId="26515"/>
    <cellStyle name="40% - Accent6 2 8 4 4" xfId="39983"/>
    <cellStyle name="40% - Accent6 2 8 5" xfId="18370"/>
    <cellStyle name="40% - Accent6 2 8 5 2" xfId="29986"/>
    <cellStyle name="40% - Accent6 2 8 5 3" xfId="45842"/>
    <cellStyle name="40% - Accent6 2 8 6" xfId="3845"/>
    <cellStyle name="40% - Accent6 2 8 7" xfId="24178"/>
    <cellStyle name="40% - Accent6 2 8 8" xfId="36043"/>
    <cellStyle name="40% - Accent6 2 9" xfId="1504"/>
    <cellStyle name="40% - Accent6 2 9 2" xfId="8098"/>
    <cellStyle name="40% - Accent6 2 9 2 2" xfId="11113"/>
    <cellStyle name="40% - Accent6 2 9 2 2 2" xfId="21839"/>
    <cellStyle name="40% - Accent6 2 9 2 2 2 2" xfId="33455"/>
    <cellStyle name="40% - Accent6 2 9 2 2 2 3" xfId="49311"/>
    <cellStyle name="40% - Accent6 2 9 2 2 3" xfId="27647"/>
    <cellStyle name="40% - Accent6 2 9 2 2 4" xfId="41254"/>
    <cellStyle name="40% - Accent6 2 9 2 3" xfId="19721"/>
    <cellStyle name="40% - Accent6 2 9 2 3 2" xfId="31337"/>
    <cellStyle name="40% - Accent6 2 9 2 3 3" xfId="47193"/>
    <cellStyle name="40% - Accent6 2 9 2 4" xfId="25529"/>
    <cellStyle name="40% - Accent6 2 9 2 5" xfId="38718"/>
    <cellStyle name="40% - Accent6 2 9 3" xfId="17200"/>
    <cellStyle name="40% - Accent6 2 9 3 2" xfId="23008"/>
    <cellStyle name="40% - Accent6 2 9 3 2 2" xfId="34624"/>
    <cellStyle name="40% - Accent6 2 9 3 2 3" xfId="50480"/>
    <cellStyle name="40% - Accent6 2 9 3 3" xfId="28816"/>
    <cellStyle name="40% - Accent6 2 9 3 4" xfId="44672"/>
    <cellStyle name="40% - Accent6 2 9 4" xfId="9279"/>
    <cellStyle name="40% - Accent6 2 9 4 2" xfId="20305"/>
    <cellStyle name="40% - Accent6 2 9 4 2 2" xfId="31921"/>
    <cellStyle name="40% - Accent6 2 9 4 2 3" xfId="47777"/>
    <cellStyle name="40% - Accent6 2 9 4 3" xfId="26113"/>
    <cellStyle name="40% - Accent6 2 9 4 4" xfId="39581"/>
    <cellStyle name="40% - Accent6 2 9 5" xfId="18552"/>
    <cellStyle name="40% - Accent6 2 9 5 2" xfId="30168"/>
    <cellStyle name="40% - Accent6 2 9 5 3" xfId="46024"/>
    <cellStyle name="40% - Accent6 2 9 6" xfId="4031"/>
    <cellStyle name="40% - Accent6 2 9 7" xfId="24360"/>
    <cellStyle name="40% - Accent6 2 9 8" xfId="36228"/>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239"/>
    <cellStyle name="Accent5 3" xfId="240"/>
    <cellStyle name="Accent6 2" xfId="241"/>
    <cellStyle name="Accent6 3" xfId="242"/>
    <cellStyle name="Background" xfId="243"/>
    <cellStyle name="Background 10" xfId="750"/>
    <cellStyle name="Background 10 2" xfId="7445"/>
    <cellStyle name="Background 10 2 2" xfId="16617"/>
    <cellStyle name="Background 10 2 2 2" xfId="22425"/>
    <cellStyle name="Background 10 2 2 2 2" xfId="34041"/>
    <cellStyle name="Background 10 2 2 2 3" xfId="49897"/>
    <cellStyle name="Background 10 2 2 3" xfId="28233"/>
    <cellStyle name="Background 10 2 2 4" xfId="44089"/>
    <cellStyle name="Background 10 2 3" xfId="19138"/>
    <cellStyle name="Background 10 2 3 2" xfId="30754"/>
    <cellStyle name="Background 10 2 3 3" xfId="46610"/>
    <cellStyle name="Background 10 2 4" xfId="24946"/>
    <cellStyle name="Background 10 2 5" xfId="38110"/>
    <cellStyle name="Background 10 3" xfId="10493"/>
    <cellStyle name="Background 10 3 2" xfId="21256"/>
    <cellStyle name="Background 10 3 2 2" xfId="32872"/>
    <cellStyle name="Background 10 3 2 3" xfId="48728"/>
    <cellStyle name="Background 10 3 3" xfId="27064"/>
    <cellStyle name="Background 10 3 4" xfId="40653"/>
    <cellStyle name="Background 10 4" xfId="17969"/>
    <cellStyle name="Background 10 4 2" xfId="29585"/>
    <cellStyle name="Background 10 4 3" xfId="45441"/>
    <cellStyle name="Background 10 5" xfId="3286"/>
    <cellStyle name="Background 10 6" xfId="23777"/>
    <cellStyle name="Background 10 7" xfId="35578"/>
    <cellStyle name="Background 11" xfId="2910"/>
    <cellStyle name="Background 11 2" xfId="10152"/>
    <cellStyle name="Background 11 2 2" xfId="21073"/>
    <cellStyle name="Background 11 2 2 2" xfId="32689"/>
    <cellStyle name="Background 11 2 2 3" xfId="48545"/>
    <cellStyle name="Background 11 2 3" xfId="26881"/>
    <cellStyle name="Background 11 2 4" xfId="40400"/>
    <cellStyle name="Background 11 3" xfId="17786"/>
    <cellStyle name="Background 11 3 2" xfId="29402"/>
    <cellStyle name="Background 11 3 3" xfId="45258"/>
    <cellStyle name="Background 11 4" xfId="23594"/>
    <cellStyle name="Background 11 5" xfId="35303"/>
    <cellStyle name="Background 12" xfId="7241"/>
    <cellStyle name="Background 12 2" xfId="9878"/>
    <cellStyle name="Background 12 2 2" xfId="20890"/>
    <cellStyle name="Background 12 2 2 2" xfId="32506"/>
    <cellStyle name="Background 12 2 2 3" xfId="48362"/>
    <cellStyle name="Background 12 2 3" xfId="26698"/>
    <cellStyle name="Background 12 2 4" xfId="40176"/>
    <cellStyle name="Background 12 3" xfId="18955"/>
    <cellStyle name="Background 12 3 2" xfId="30571"/>
    <cellStyle name="Background 12 3 3" xfId="46427"/>
    <cellStyle name="Background 12 4" xfId="24763"/>
    <cellStyle name="Background 12 5" xfId="37913"/>
    <cellStyle name="Background 13" xfId="16434"/>
    <cellStyle name="Background 13 2" xfId="22242"/>
    <cellStyle name="Background 13 2 2" xfId="33858"/>
    <cellStyle name="Background 13 2 3" xfId="49714"/>
    <cellStyle name="Background 13 3" xfId="28050"/>
    <cellStyle name="Background 13 4" xfId="43906"/>
    <cellStyle name="Background 14" xfId="9098"/>
    <cellStyle name="Background 14 2" xfId="20124"/>
    <cellStyle name="Background 14 2 2" xfId="31740"/>
    <cellStyle name="Background 14 2 3" xfId="47596"/>
    <cellStyle name="Background 14 3" xfId="25932"/>
    <cellStyle name="Background 14 4" xfId="39400"/>
    <cellStyle name="Background 15" xfId="17603"/>
    <cellStyle name="Background 15 2" xfId="29219"/>
    <cellStyle name="Background 15 3" xfId="45075"/>
    <cellStyle name="Background 16" xfId="2558"/>
    <cellStyle name="Background 17" xfId="23411"/>
    <cellStyle name="Background 18" xfId="35035"/>
    <cellStyle name="Background 2" xfId="468"/>
    <cellStyle name="Background 2 10" xfId="3048"/>
    <cellStyle name="Background 2 10 2" xfId="10278"/>
    <cellStyle name="Background 2 10 2 2" xfId="21091"/>
    <cellStyle name="Background 2 10 2 2 2" xfId="32707"/>
    <cellStyle name="Background 2 10 2 2 3" xfId="48563"/>
    <cellStyle name="Background 2 10 2 3" xfId="26899"/>
    <cellStyle name="Background 2 10 2 4" xfId="40463"/>
    <cellStyle name="Background 2 10 3" xfId="17804"/>
    <cellStyle name="Background 2 10 3 2" xfId="29420"/>
    <cellStyle name="Background 2 10 3 3" xfId="45276"/>
    <cellStyle name="Background 2 10 4" xfId="23612"/>
    <cellStyle name="Background 2 10 5" xfId="35374"/>
    <cellStyle name="Background 2 11" xfId="7259"/>
    <cellStyle name="Background 2 11 2" xfId="9918"/>
    <cellStyle name="Background 2 11 2 2" xfId="20908"/>
    <cellStyle name="Background 2 11 2 2 2" xfId="32524"/>
    <cellStyle name="Background 2 11 2 2 3" xfId="48380"/>
    <cellStyle name="Background 2 11 2 3" xfId="26716"/>
    <cellStyle name="Background 2 11 2 4" xfId="40206"/>
    <cellStyle name="Background 2 11 3" xfId="18973"/>
    <cellStyle name="Background 2 11 3 2" xfId="30589"/>
    <cellStyle name="Background 2 11 3 3" xfId="46445"/>
    <cellStyle name="Background 2 11 4" xfId="24781"/>
    <cellStyle name="Background 2 11 5" xfId="37931"/>
    <cellStyle name="Background 2 12" xfId="16452"/>
    <cellStyle name="Background 2 12 2" xfId="22260"/>
    <cellStyle name="Background 2 12 2 2" xfId="33876"/>
    <cellStyle name="Background 2 12 2 3" xfId="49732"/>
    <cellStyle name="Background 2 12 3" xfId="28068"/>
    <cellStyle name="Background 2 12 4" xfId="43924"/>
    <cellStyle name="Background 2 13" xfId="9116"/>
    <cellStyle name="Background 2 13 2" xfId="20142"/>
    <cellStyle name="Background 2 13 2 2" xfId="31758"/>
    <cellStyle name="Background 2 13 2 3" xfId="47614"/>
    <cellStyle name="Background 2 13 3" xfId="25950"/>
    <cellStyle name="Background 2 13 4" xfId="39418"/>
    <cellStyle name="Background 2 14" xfId="17621"/>
    <cellStyle name="Background 2 14 2" xfId="29237"/>
    <cellStyle name="Background 2 14 3" xfId="45093"/>
    <cellStyle name="Background 2 15" xfId="2581"/>
    <cellStyle name="Background 2 16" xfId="23429"/>
    <cellStyle name="Background 2 17" xfId="35058"/>
    <cellStyle name="Background 2 2" xfId="609"/>
    <cellStyle name="Background 2 2 10" xfId="9153"/>
    <cellStyle name="Background 2 2 10 2" xfId="20179"/>
    <cellStyle name="Background 2 2 10 2 2" xfId="31795"/>
    <cellStyle name="Background 2 2 10 2 3" xfId="47651"/>
    <cellStyle name="Background 2 2 10 3" xfId="25987"/>
    <cellStyle name="Background 2 2 10 4" xfId="39455"/>
    <cellStyle name="Background 2 2 11" xfId="17695"/>
    <cellStyle name="Background 2 2 11 2" xfId="29311"/>
    <cellStyle name="Background 2 2 11 3" xfId="45167"/>
    <cellStyle name="Background 2 2 12" xfId="2693"/>
    <cellStyle name="Background 2 2 13" xfId="23503"/>
    <cellStyle name="Background 2 2 14" xfId="35150"/>
    <cellStyle name="Background 2 2 2" xfId="938"/>
    <cellStyle name="Background 2 2 2 2" xfId="1667"/>
    <cellStyle name="Background 2 2 2 2 2" xfId="8232"/>
    <cellStyle name="Background 2 2 2 2 2 2" xfId="17330"/>
    <cellStyle name="Background 2 2 2 2 2 2 2" xfId="23138"/>
    <cellStyle name="Background 2 2 2 2 2 2 2 2" xfId="34754"/>
    <cellStyle name="Background 2 2 2 2 2 2 2 3" xfId="50610"/>
    <cellStyle name="Background 2 2 2 2 2 2 3" xfId="28946"/>
    <cellStyle name="Background 2 2 2 2 2 2 4" xfId="44802"/>
    <cellStyle name="Background 2 2 2 2 2 3" xfId="19851"/>
    <cellStyle name="Background 2 2 2 2 2 3 2" xfId="31467"/>
    <cellStyle name="Background 2 2 2 2 2 3 3" xfId="47323"/>
    <cellStyle name="Background 2 2 2 2 2 4" xfId="25659"/>
    <cellStyle name="Background 2 2 2 2 2 5" xfId="38851"/>
    <cellStyle name="Background 2 2 2 2 3" xfId="11254"/>
    <cellStyle name="Background 2 2 2 2 3 2" xfId="21969"/>
    <cellStyle name="Background 2 2 2 2 3 2 2" xfId="33585"/>
    <cellStyle name="Background 2 2 2 2 3 2 3" xfId="49441"/>
    <cellStyle name="Background 2 2 2 2 3 3" xfId="27777"/>
    <cellStyle name="Background 2 2 2 2 3 4" xfId="41390"/>
    <cellStyle name="Background 2 2 2 2 4" xfId="18682"/>
    <cellStyle name="Background 2 2 2 2 4 2" xfId="30298"/>
    <cellStyle name="Background 2 2 2 2 4 3" xfId="46154"/>
    <cellStyle name="Background 2 2 2 2 5" xfId="4194"/>
    <cellStyle name="Background 2 2 2 2 6" xfId="24490"/>
    <cellStyle name="Background 2 2 2 2 7" xfId="36376"/>
    <cellStyle name="Background 2 2 2 3" xfId="7633"/>
    <cellStyle name="Background 2 2 2 3 2" xfId="10622"/>
    <cellStyle name="Background 2 2 2 3 2 2" xfId="21385"/>
    <cellStyle name="Background 2 2 2 3 2 2 2" xfId="33001"/>
    <cellStyle name="Background 2 2 2 3 2 2 3" xfId="48857"/>
    <cellStyle name="Background 2 2 2 3 2 3" xfId="27193"/>
    <cellStyle name="Background 2 2 2 3 2 4" xfId="40782"/>
    <cellStyle name="Background 2 2 2 3 3" xfId="19267"/>
    <cellStyle name="Background 2 2 2 3 3 2" xfId="30883"/>
    <cellStyle name="Background 2 2 2 3 3 3" xfId="46739"/>
    <cellStyle name="Background 2 2 2 3 4" xfId="25075"/>
    <cellStyle name="Background 2 2 2 3 5" xfId="38259"/>
    <cellStyle name="Background 2 2 2 4" xfId="16746"/>
    <cellStyle name="Background 2 2 2 4 2" xfId="22554"/>
    <cellStyle name="Background 2 2 2 4 2 2" xfId="34170"/>
    <cellStyle name="Background 2 2 2 4 2 3" xfId="50026"/>
    <cellStyle name="Background 2 2 2 4 3" xfId="28362"/>
    <cellStyle name="Background 2 2 2 4 4" xfId="44218"/>
    <cellStyle name="Background 2 2 2 5" xfId="9409"/>
    <cellStyle name="Background 2 2 2 5 2" xfId="20435"/>
    <cellStyle name="Background 2 2 2 5 2 2" xfId="32051"/>
    <cellStyle name="Background 2 2 2 5 2 3" xfId="47907"/>
    <cellStyle name="Background 2 2 2 5 3" xfId="26243"/>
    <cellStyle name="Background 2 2 2 5 4" xfId="39711"/>
    <cellStyle name="Background 2 2 2 6" xfId="18098"/>
    <cellStyle name="Background 2 2 2 6 2" xfId="29714"/>
    <cellStyle name="Background 2 2 2 6 3" xfId="45570"/>
    <cellStyle name="Background 2 2 2 7" xfId="3474"/>
    <cellStyle name="Background 2 2 2 8" xfId="23906"/>
    <cellStyle name="Background 2 2 2 9" xfId="35727"/>
    <cellStyle name="Background 2 2 3" xfId="1160"/>
    <cellStyle name="Background 2 2 3 2" xfId="1890"/>
    <cellStyle name="Background 2 2 3 2 2" xfId="8434"/>
    <cellStyle name="Background 2 2 3 2 2 2" xfId="17476"/>
    <cellStyle name="Background 2 2 3 2 2 2 2" xfId="23284"/>
    <cellStyle name="Background 2 2 3 2 2 2 2 2" xfId="34900"/>
    <cellStyle name="Background 2 2 3 2 2 2 2 3" xfId="50756"/>
    <cellStyle name="Background 2 2 3 2 2 2 3" xfId="29092"/>
    <cellStyle name="Background 2 2 3 2 2 2 4" xfId="44948"/>
    <cellStyle name="Background 2 2 3 2 2 3" xfId="19997"/>
    <cellStyle name="Background 2 2 3 2 2 3 2" xfId="31613"/>
    <cellStyle name="Background 2 2 3 2 2 3 3" xfId="47469"/>
    <cellStyle name="Background 2 2 3 2 2 4" xfId="25805"/>
    <cellStyle name="Background 2 2 3 2 2 5" xfId="39024"/>
    <cellStyle name="Background 2 2 3 2 3" xfId="11407"/>
    <cellStyle name="Background 2 2 3 2 3 2" xfId="22115"/>
    <cellStyle name="Background 2 2 3 2 3 2 2" xfId="33731"/>
    <cellStyle name="Background 2 2 3 2 3 2 3" xfId="49587"/>
    <cellStyle name="Background 2 2 3 2 3 3" xfId="27923"/>
    <cellStyle name="Background 2 2 3 2 3 4" xfId="41539"/>
    <cellStyle name="Background 2 2 3 2 4" xfId="18828"/>
    <cellStyle name="Background 2 2 3 2 4 2" xfId="30444"/>
    <cellStyle name="Background 2 2 3 2 4 3" xfId="46300"/>
    <cellStyle name="Background 2 2 3 2 5" xfId="4417"/>
    <cellStyle name="Background 2 2 3 2 6" xfId="24636"/>
    <cellStyle name="Background 2 2 3 2 7" xfId="36555"/>
    <cellStyle name="Background 2 2 3 3" xfId="7790"/>
    <cellStyle name="Background 2 2 3 3 2" xfId="10795"/>
    <cellStyle name="Background 2 2 3 3 2 2" xfId="21531"/>
    <cellStyle name="Background 2 2 3 3 2 2 2" xfId="33147"/>
    <cellStyle name="Background 2 2 3 3 2 2 3" xfId="49003"/>
    <cellStyle name="Background 2 2 3 3 2 3" xfId="27339"/>
    <cellStyle name="Background 2 2 3 3 2 4" xfId="40939"/>
    <cellStyle name="Background 2 2 3 3 3" xfId="19413"/>
    <cellStyle name="Background 2 2 3 3 3 2" xfId="31029"/>
    <cellStyle name="Background 2 2 3 3 3 3" xfId="46885"/>
    <cellStyle name="Background 2 2 3 3 4" xfId="25221"/>
    <cellStyle name="Background 2 2 3 3 5" xfId="38410"/>
    <cellStyle name="Background 2 2 3 4" xfId="16892"/>
    <cellStyle name="Background 2 2 3 4 2" xfId="22700"/>
    <cellStyle name="Background 2 2 3 4 2 2" xfId="34316"/>
    <cellStyle name="Background 2 2 3 4 2 3" xfId="50172"/>
    <cellStyle name="Background 2 2 3 4 3" xfId="28508"/>
    <cellStyle name="Background 2 2 3 4 4" xfId="44364"/>
    <cellStyle name="Background 2 2 3 5" xfId="9555"/>
    <cellStyle name="Background 2 2 3 5 2" xfId="20581"/>
    <cellStyle name="Background 2 2 3 5 2 2" xfId="32197"/>
    <cellStyle name="Background 2 2 3 5 2 3" xfId="48053"/>
    <cellStyle name="Background 2 2 3 5 3" xfId="26389"/>
    <cellStyle name="Background 2 2 3 5 4" xfId="39857"/>
    <cellStyle name="Background 2 2 3 6" xfId="18244"/>
    <cellStyle name="Background 2 2 3 6 2" xfId="29860"/>
    <cellStyle name="Background 2 2 3 6 3" xfId="45716"/>
    <cellStyle name="Background 2 2 3 7" xfId="3687"/>
    <cellStyle name="Background 2 2 3 8" xfId="24052"/>
    <cellStyle name="Background 2 2 3 9" xfId="35905"/>
    <cellStyle name="Background 2 2 4" xfId="1374"/>
    <cellStyle name="Background 2 2 4 2" xfId="7972"/>
    <cellStyle name="Background 2 2 4 2 2" xfId="10985"/>
    <cellStyle name="Background 2 2 4 2 2 2" xfId="21713"/>
    <cellStyle name="Background 2 2 4 2 2 2 2" xfId="33329"/>
    <cellStyle name="Background 2 2 4 2 2 2 3" xfId="49185"/>
    <cellStyle name="Background 2 2 4 2 2 3" xfId="27521"/>
    <cellStyle name="Background 2 2 4 2 2 4" xfId="41127"/>
    <cellStyle name="Background 2 2 4 2 3" xfId="19595"/>
    <cellStyle name="Background 2 2 4 2 3 2" xfId="31211"/>
    <cellStyle name="Background 2 2 4 2 3 3" xfId="47067"/>
    <cellStyle name="Background 2 2 4 2 4" xfId="25403"/>
    <cellStyle name="Background 2 2 4 2 5" xfId="38592"/>
    <cellStyle name="Background 2 2 4 3" xfId="17074"/>
    <cellStyle name="Background 2 2 4 3 2" xfId="22882"/>
    <cellStyle name="Background 2 2 4 3 2 2" xfId="34498"/>
    <cellStyle name="Background 2 2 4 3 2 3" xfId="50354"/>
    <cellStyle name="Background 2 2 4 3 3" xfId="28690"/>
    <cellStyle name="Background 2 2 4 3 4" xfId="44546"/>
    <cellStyle name="Background 2 2 4 4" xfId="9737"/>
    <cellStyle name="Background 2 2 4 4 2" xfId="20763"/>
    <cellStyle name="Background 2 2 4 4 2 2" xfId="32379"/>
    <cellStyle name="Background 2 2 4 4 2 3" xfId="48235"/>
    <cellStyle name="Background 2 2 4 4 3" xfId="26571"/>
    <cellStyle name="Background 2 2 4 4 4" xfId="40039"/>
    <cellStyle name="Background 2 2 4 5" xfId="18426"/>
    <cellStyle name="Background 2 2 4 5 2" xfId="30042"/>
    <cellStyle name="Background 2 2 4 5 3" xfId="45898"/>
    <cellStyle name="Background 2 2 4 6" xfId="3901"/>
    <cellStyle name="Background 2 2 4 7" xfId="24234"/>
    <cellStyle name="Background 2 2 4 8" xfId="36099"/>
    <cellStyle name="Background 2 2 5" xfId="1589"/>
    <cellStyle name="Background 2 2 5 2" xfId="8154"/>
    <cellStyle name="Background 2 2 5 2 2" xfId="11180"/>
    <cellStyle name="Background 2 2 5 2 2 2" xfId="21895"/>
    <cellStyle name="Background 2 2 5 2 2 2 2" xfId="33511"/>
    <cellStyle name="Background 2 2 5 2 2 2 3" xfId="49367"/>
    <cellStyle name="Background 2 2 5 2 2 3" xfId="27703"/>
    <cellStyle name="Background 2 2 5 2 2 4" xfId="41316"/>
    <cellStyle name="Background 2 2 5 2 3" xfId="19777"/>
    <cellStyle name="Background 2 2 5 2 3 2" xfId="31393"/>
    <cellStyle name="Background 2 2 5 2 3 3" xfId="47249"/>
    <cellStyle name="Background 2 2 5 2 4" xfId="25585"/>
    <cellStyle name="Background 2 2 5 2 5" xfId="38774"/>
    <cellStyle name="Background 2 2 5 3" xfId="17256"/>
    <cellStyle name="Background 2 2 5 3 2" xfId="23064"/>
    <cellStyle name="Background 2 2 5 3 2 2" xfId="34680"/>
    <cellStyle name="Background 2 2 5 3 2 3" xfId="50536"/>
    <cellStyle name="Background 2 2 5 3 3" xfId="28872"/>
    <cellStyle name="Background 2 2 5 3 4" xfId="44728"/>
    <cellStyle name="Background 2 2 5 4" xfId="9335"/>
    <cellStyle name="Background 2 2 5 4 2" xfId="20361"/>
    <cellStyle name="Background 2 2 5 4 2 2" xfId="31977"/>
    <cellStyle name="Background 2 2 5 4 2 3" xfId="47833"/>
    <cellStyle name="Background 2 2 5 4 3" xfId="26169"/>
    <cellStyle name="Background 2 2 5 4 4" xfId="39637"/>
    <cellStyle name="Background 2 2 5 5" xfId="18608"/>
    <cellStyle name="Background 2 2 5 5 2" xfId="30224"/>
    <cellStyle name="Background 2 2 5 5 3" xfId="46080"/>
    <cellStyle name="Background 2 2 5 6" xfId="4116"/>
    <cellStyle name="Background 2 2 5 7" xfId="24416"/>
    <cellStyle name="Background 2 2 5 8" xfId="36299"/>
    <cellStyle name="Background 2 2 6" xfId="863"/>
    <cellStyle name="Background 2 2 6 2" xfId="7558"/>
    <cellStyle name="Background 2 2 6 2 2" xfId="16672"/>
    <cellStyle name="Background 2 2 6 2 2 2" xfId="22480"/>
    <cellStyle name="Background 2 2 6 2 2 2 2" xfId="34096"/>
    <cellStyle name="Background 2 2 6 2 2 2 3" xfId="49952"/>
    <cellStyle name="Background 2 2 6 2 2 3" xfId="28288"/>
    <cellStyle name="Background 2 2 6 2 2 4" xfId="44144"/>
    <cellStyle name="Background 2 2 6 2 3" xfId="19193"/>
    <cellStyle name="Background 2 2 6 2 3 2" xfId="30809"/>
    <cellStyle name="Background 2 2 6 2 3 3" xfId="46665"/>
    <cellStyle name="Background 2 2 6 2 4" xfId="25001"/>
    <cellStyle name="Background 2 2 6 2 5" xfId="38184"/>
    <cellStyle name="Background 2 2 6 3" xfId="10548"/>
    <cellStyle name="Background 2 2 6 3 2" xfId="21311"/>
    <cellStyle name="Background 2 2 6 3 2 2" xfId="32927"/>
    <cellStyle name="Background 2 2 6 3 2 3" xfId="48783"/>
    <cellStyle name="Background 2 2 6 3 3" xfId="27119"/>
    <cellStyle name="Background 2 2 6 3 4" xfId="40708"/>
    <cellStyle name="Background 2 2 6 4" xfId="18024"/>
    <cellStyle name="Background 2 2 6 4 2" xfId="29640"/>
    <cellStyle name="Background 2 2 6 4 3" xfId="45496"/>
    <cellStyle name="Background 2 2 6 5" xfId="3399"/>
    <cellStyle name="Background 2 2 6 6" xfId="23832"/>
    <cellStyle name="Background 2 2 6 7" xfId="35652"/>
    <cellStyle name="Background 2 2 7" xfId="3159"/>
    <cellStyle name="Background 2 2 7 2" xfId="10388"/>
    <cellStyle name="Background 2 2 7 2 2" xfId="21165"/>
    <cellStyle name="Background 2 2 7 2 2 2" xfId="32781"/>
    <cellStyle name="Background 2 2 7 2 2 3" xfId="48637"/>
    <cellStyle name="Background 2 2 7 2 3" xfId="26973"/>
    <cellStyle name="Background 2 2 7 2 4" xfId="40555"/>
    <cellStyle name="Background 2 2 7 3" xfId="17878"/>
    <cellStyle name="Background 2 2 7 3 2" xfId="29494"/>
    <cellStyle name="Background 2 2 7 3 3" xfId="45350"/>
    <cellStyle name="Background 2 2 7 4" xfId="23686"/>
    <cellStyle name="Background 2 2 7 5" xfId="35466"/>
    <cellStyle name="Background 2 2 8" xfId="7333"/>
    <cellStyle name="Background 2 2 8 2" xfId="10003"/>
    <cellStyle name="Background 2 2 8 2 2" xfId="20982"/>
    <cellStyle name="Background 2 2 8 2 2 2" xfId="32598"/>
    <cellStyle name="Background 2 2 8 2 2 3" xfId="48454"/>
    <cellStyle name="Background 2 2 8 2 3" xfId="26790"/>
    <cellStyle name="Background 2 2 8 2 4" xfId="40283"/>
    <cellStyle name="Background 2 2 8 3" xfId="19047"/>
    <cellStyle name="Background 2 2 8 3 2" xfId="30663"/>
    <cellStyle name="Background 2 2 8 3 3" xfId="46519"/>
    <cellStyle name="Background 2 2 8 4" xfId="24855"/>
    <cellStyle name="Background 2 2 8 5" xfId="38005"/>
    <cellStyle name="Background 2 2 9" xfId="16526"/>
    <cellStyle name="Background 2 2 9 2" xfId="22334"/>
    <cellStyle name="Background 2 2 9 2 2" xfId="33950"/>
    <cellStyle name="Background 2 2 9 2 3" xfId="49806"/>
    <cellStyle name="Background 2 2 9 3" xfId="28142"/>
    <cellStyle name="Background 2 2 9 4" xfId="43998"/>
    <cellStyle name="Background 2 3" xfId="667"/>
    <cellStyle name="Background 2 3 10" xfId="17731"/>
    <cellStyle name="Background 2 3 10 2" xfId="29347"/>
    <cellStyle name="Background 2 3 10 3" xfId="45203"/>
    <cellStyle name="Background 2 3 11" xfId="2751"/>
    <cellStyle name="Background 2 3 12" xfId="23539"/>
    <cellStyle name="Background 2 3 13" xfId="35198"/>
    <cellStyle name="Background 2 3 2" xfId="1218"/>
    <cellStyle name="Background 2 3 2 2" xfId="1926"/>
    <cellStyle name="Background 2 3 2 2 2" xfId="8470"/>
    <cellStyle name="Background 2 3 2 2 2 2" xfId="17512"/>
    <cellStyle name="Background 2 3 2 2 2 2 2" xfId="23320"/>
    <cellStyle name="Background 2 3 2 2 2 2 2 2" xfId="34936"/>
    <cellStyle name="Background 2 3 2 2 2 2 2 3" xfId="50792"/>
    <cellStyle name="Background 2 3 2 2 2 2 3" xfId="29128"/>
    <cellStyle name="Background 2 3 2 2 2 2 4" xfId="44984"/>
    <cellStyle name="Background 2 3 2 2 2 3" xfId="20033"/>
    <cellStyle name="Background 2 3 2 2 2 3 2" xfId="31649"/>
    <cellStyle name="Background 2 3 2 2 2 3 3" xfId="47505"/>
    <cellStyle name="Background 2 3 2 2 2 4" xfId="25841"/>
    <cellStyle name="Background 2 3 2 2 2 5" xfId="39060"/>
    <cellStyle name="Background 2 3 2 2 3" xfId="11443"/>
    <cellStyle name="Background 2 3 2 2 3 2" xfId="22151"/>
    <cellStyle name="Background 2 3 2 2 3 2 2" xfId="33767"/>
    <cellStyle name="Background 2 3 2 2 3 2 3" xfId="49623"/>
    <cellStyle name="Background 2 3 2 2 3 3" xfId="27959"/>
    <cellStyle name="Background 2 3 2 2 3 4" xfId="41575"/>
    <cellStyle name="Background 2 3 2 2 4" xfId="18864"/>
    <cellStyle name="Background 2 3 2 2 4 2" xfId="30480"/>
    <cellStyle name="Background 2 3 2 2 4 3" xfId="46336"/>
    <cellStyle name="Background 2 3 2 2 5" xfId="4453"/>
    <cellStyle name="Background 2 3 2 2 6" xfId="24672"/>
    <cellStyle name="Background 2 3 2 2 7" xfId="36591"/>
    <cellStyle name="Background 2 3 2 3" xfId="7826"/>
    <cellStyle name="Background 2 3 2 3 2" xfId="10837"/>
    <cellStyle name="Background 2 3 2 3 2 2" xfId="21567"/>
    <cellStyle name="Background 2 3 2 3 2 2 2" xfId="33183"/>
    <cellStyle name="Background 2 3 2 3 2 2 3" xfId="49039"/>
    <cellStyle name="Background 2 3 2 3 2 3" xfId="27375"/>
    <cellStyle name="Background 2 3 2 3 2 4" xfId="40980"/>
    <cellStyle name="Background 2 3 2 3 3" xfId="19449"/>
    <cellStyle name="Background 2 3 2 3 3 2" xfId="31065"/>
    <cellStyle name="Background 2 3 2 3 3 3" xfId="46921"/>
    <cellStyle name="Background 2 3 2 3 4" xfId="25257"/>
    <cellStyle name="Background 2 3 2 3 5" xfId="38446"/>
    <cellStyle name="Background 2 3 2 4" xfId="16928"/>
    <cellStyle name="Background 2 3 2 4 2" xfId="22736"/>
    <cellStyle name="Background 2 3 2 4 2 2" xfId="34352"/>
    <cellStyle name="Background 2 3 2 4 2 3" xfId="50208"/>
    <cellStyle name="Background 2 3 2 4 3" xfId="28544"/>
    <cellStyle name="Background 2 3 2 4 4" xfId="44400"/>
    <cellStyle name="Background 2 3 2 5" xfId="9591"/>
    <cellStyle name="Background 2 3 2 5 2" xfId="20617"/>
    <cellStyle name="Background 2 3 2 5 2 2" xfId="32233"/>
    <cellStyle name="Background 2 3 2 5 2 3" xfId="48089"/>
    <cellStyle name="Background 2 3 2 5 3" xfId="26425"/>
    <cellStyle name="Background 2 3 2 5 4" xfId="39893"/>
    <cellStyle name="Background 2 3 2 6" xfId="18280"/>
    <cellStyle name="Background 2 3 2 6 2" xfId="29896"/>
    <cellStyle name="Background 2 3 2 6 3" xfId="45752"/>
    <cellStyle name="Background 2 3 2 7" xfId="3745"/>
    <cellStyle name="Background 2 3 2 8" xfId="24088"/>
    <cellStyle name="Background 2 3 2 9" xfId="35953"/>
    <cellStyle name="Background 2 3 3" xfId="1410"/>
    <cellStyle name="Background 2 3 3 2" xfId="8008"/>
    <cellStyle name="Background 2 3 3 2 2" xfId="11021"/>
    <cellStyle name="Background 2 3 3 2 2 2" xfId="21749"/>
    <cellStyle name="Background 2 3 3 2 2 2 2" xfId="33365"/>
    <cellStyle name="Background 2 3 3 2 2 2 3" xfId="49221"/>
    <cellStyle name="Background 2 3 3 2 2 3" xfId="27557"/>
    <cellStyle name="Background 2 3 3 2 2 4" xfId="41163"/>
    <cellStyle name="Background 2 3 3 2 3" xfId="19631"/>
    <cellStyle name="Background 2 3 3 2 3 2" xfId="31247"/>
    <cellStyle name="Background 2 3 3 2 3 3" xfId="47103"/>
    <cellStyle name="Background 2 3 3 2 4" xfId="25439"/>
    <cellStyle name="Background 2 3 3 2 5" xfId="38628"/>
    <cellStyle name="Background 2 3 3 3" xfId="17110"/>
    <cellStyle name="Background 2 3 3 3 2" xfId="22918"/>
    <cellStyle name="Background 2 3 3 3 2 2" xfId="34534"/>
    <cellStyle name="Background 2 3 3 3 2 3" xfId="50390"/>
    <cellStyle name="Background 2 3 3 3 3" xfId="28726"/>
    <cellStyle name="Background 2 3 3 3 4" xfId="44582"/>
    <cellStyle name="Background 2 3 3 4" xfId="9773"/>
    <cellStyle name="Background 2 3 3 4 2" xfId="20799"/>
    <cellStyle name="Background 2 3 3 4 2 2" xfId="32415"/>
    <cellStyle name="Background 2 3 3 4 2 3" xfId="48271"/>
    <cellStyle name="Background 2 3 3 4 3" xfId="26607"/>
    <cellStyle name="Background 2 3 3 4 4" xfId="40075"/>
    <cellStyle name="Background 2 3 3 5" xfId="18462"/>
    <cellStyle name="Background 2 3 3 5 2" xfId="30078"/>
    <cellStyle name="Background 2 3 3 5 3" xfId="45934"/>
    <cellStyle name="Background 2 3 3 6" xfId="3937"/>
    <cellStyle name="Background 2 3 3 7" xfId="24270"/>
    <cellStyle name="Background 2 3 3 8" xfId="36135"/>
    <cellStyle name="Background 2 3 4" xfId="1719"/>
    <cellStyle name="Background 2 3 4 2" xfId="8268"/>
    <cellStyle name="Background 2 3 4 2 2" xfId="11295"/>
    <cellStyle name="Background 2 3 4 2 2 2" xfId="22005"/>
    <cellStyle name="Background 2 3 4 2 2 2 2" xfId="33621"/>
    <cellStyle name="Background 2 3 4 2 2 2 3" xfId="49477"/>
    <cellStyle name="Background 2 3 4 2 2 3" xfId="27813"/>
    <cellStyle name="Background 2 3 4 2 2 4" xfId="41428"/>
    <cellStyle name="Background 2 3 4 2 3" xfId="19887"/>
    <cellStyle name="Background 2 3 4 2 3 2" xfId="31503"/>
    <cellStyle name="Background 2 3 4 2 3 3" xfId="47359"/>
    <cellStyle name="Background 2 3 4 2 4" xfId="25695"/>
    <cellStyle name="Background 2 3 4 2 5" xfId="38887"/>
    <cellStyle name="Background 2 3 4 3" xfId="17366"/>
    <cellStyle name="Background 2 3 4 3 2" xfId="23174"/>
    <cellStyle name="Background 2 3 4 3 2 2" xfId="34790"/>
    <cellStyle name="Background 2 3 4 3 2 3" xfId="50646"/>
    <cellStyle name="Background 2 3 4 3 3" xfId="28982"/>
    <cellStyle name="Background 2 3 4 3 4" xfId="44838"/>
    <cellStyle name="Background 2 3 4 4" xfId="9445"/>
    <cellStyle name="Background 2 3 4 4 2" xfId="20471"/>
    <cellStyle name="Background 2 3 4 4 2 2" xfId="32087"/>
    <cellStyle name="Background 2 3 4 4 2 3" xfId="47943"/>
    <cellStyle name="Background 2 3 4 4 3" xfId="26279"/>
    <cellStyle name="Background 2 3 4 4 4" xfId="39747"/>
    <cellStyle name="Background 2 3 4 5" xfId="18718"/>
    <cellStyle name="Background 2 3 4 5 2" xfId="30334"/>
    <cellStyle name="Background 2 3 4 5 3" xfId="46190"/>
    <cellStyle name="Background 2 3 4 6" xfId="4246"/>
    <cellStyle name="Background 2 3 4 7" xfId="24526"/>
    <cellStyle name="Background 2 3 4 8" xfId="36418"/>
    <cellStyle name="Background 2 3 5" xfId="979"/>
    <cellStyle name="Background 2 3 5 2" xfId="7674"/>
    <cellStyle name="Background 2 3 5 2 2" xfId="16782"/>
    <cellStyle name="Background 2 3 5 2 2 2" xfId="22590"/>
    <cellStyle name="Background 2 3 5 2 2 2 2" xfId="34206"/>
    <cellStyle name="Background 2 3 5 2 2 2 3" xfId="50062"/>
    <cellStyle name="Background 2 3 5 2 2 3" xfId="28398"/>
    <cellStyle name="Background 2 3 5 2 2 4" xfId="44254"/>
    <cellStyle name="Background 2 3 5 2 3" xfId="19303"/>
    <cellStyle name="Background 2 3 5 2 3 2" xfId="30919"/>
    <cellStyle name="Background 2 3 5 2 3 3" xfId="46775"/>
    <cellStyle name="Background 2 3 5 2 4" xfId="25111"/>
    <cellStyle name="Background 2 3 5 2 5" xfId="38298"/>
    <cellStyle name="Background 2 3 5 3" xfId="10658"/>
    <cellStyle name="Background 2 3 5 3 2" xfId="21421"/>
    <cellStyle name="Background 2 3 5 3 2 2" xfId="33037"/>
    <cellStyle name="Background 2 3 5 3 2 3" xfId="48893"/>
    <cellStyle name="Background 2 3 5 3 3" xfId="27229"/>
    <cellStyle name="Background 2 3 5 3 4" xfId="40818"/>
    <cellStyle name="Background 2 3 5 4" xfId="18134"/>
    <cellStyle name="Background 2 3 5 4 2" xfId="29750"/>
    <cellStyle name="Background 2 3 5 4 3" xfId="45606"/>
    <cellStyle name="Background 2 3 5 5" xfId="3515"/>
    <cellStyle name="Background 2 3 5 6" xfId="23942"/>
    <cellStyle name="Background 2 3 5 7" xfId="35766"/>
    <cellStyle name="Background 2 3 6" xfId="3207"/>
    <cellStyle name="Background 2 3 6 2" xfId="10435"/>
    <cellStyle name="Background 2 3 6 2 2" xfId="21201"/>
    <cellStyle name="Background 2 3 6 2 2 2" xfId="32817"/>
    <cellStyle name="Background 2 3 6 2 2 3" xfId="48673"/>
    <cellStyle name="Background 2 3 6 2 3" xfId="27009"/>
    <cellStyle name="Background 2 3 6 2 4" xfId="40598"/>
    <cellStyle name="Background 2 3 6 3" xfId="17914"/>
    <cellStyle name="Background 2 3 6 3 2" xfId="29530"/>
    <cellStyle name="Background 2 3 6 3 3" xfId="45386"/>
    <cellStyle name="Background 2 3 6 4" xfId="23722"/>
    <cellStyle name="Background 2 3 6 5" xfId="35509"/>
    <cellStyle name="Background 2 3 7" xfId="7369"/>
    <cellStyle name="Background 2 3 7 2" xfId="10044"/>
    <cellStyle name="Background 2 3 7 2 2" xfId="21018"/>
    <cellStyle name="Background 2 3 7 2 2 2" xfId="32634"/>
    <cellStyle name="Background 2 3 7 2 2 3" xfId="48490"/>
    <cellStyle name="Background 2 3 7 2 3" xfId="26826"/>
    <cellStyle name="Background 2 3 7 2 4" xfId="40321"/>
    <cellStyle name="Background 2 3 7 3" xfId="19083"/>
    <cellStyle name="Background 2 3 7 3 2" xfId="30699"/>
    <cellStyle name="Background 2 3 7 3 3" xfId="46555"/>
    <cellStyle name="Background 2 3 7 4" xfId="24891"/>
    <cellStyle name="Background 2 3 7 5" xfId="38041"/>
    <cellStyle name="Background 2 3 8" xfId="16562"/>
    <cellStyle name="Background 2 3 8 2" xfId="22370"/>
    <cellStyle name="Background 2 3 8 2 2" xfId="33986"/>
    <cellStyle name="Background 2 3 8 2 3" xfId="49842"/>
    <cellStyle name="Background 2 3 8 3" xfId="28178"/>
    <cellStyle name="Background 2 3 8 4" xfId="44034"/>
    <cellStyle name="Background 2 3 9" xfId="9189"/>
    <cellStyle name="Background 2 3 9 2" xfId="20215"/>
    <cellStyle name="Background 2 3 9 2 2" xfId="31831"/>
    <cellStyle name="Background 2 3 9 2 3" xfId="47687"/>
    <cellStyle name="Background 2 3 9 3" xfId="26023"/>
    <cellStyle name="Background 2 3 9 4" xfId="39491"/>
    <cellStyle name="Background 2 4" xfId="708"/>
    <cellStyle name="Background 2 4 10" xfId="17767"/>
    <cellStyle name="Background 2 4 10 2" xfId="29383"/>
    <cellStyle name="Background 2 4 10 3" xfId="45239"/>
    <cellStyle name="Background 2 4 11" xfId="2792"/>
    <cellStyle name="Background 2 4 12" xfId="23575"/>
    <cellStyle name="Background 2 4 13" xfId="35234"/>
    <cellStyle name="Background 2 4 2" xfId="1259"/>
    <cellStyle name="Background 2 4 2 2" xfId="1962"/>
    <cellStyle name="Background 2 4 2 2 2" xfId="8506"/>
    <cellStyle name="Background 2 4 2 2 2 2" xfId="17548"/>
    <cellStyle name="Background 2 4 2 2 2 2 2" xfId="23356"/>
    <cellStyle name="Background 2 4 2 2 2 2 2 2" xfId="34972"/>
    <cellStyle name="Background 2 4 2 2 2 2 2 3" xfId="50828"/>
    <cellStyle name="Background 2 4 2 2 2 2 3" xfId="29164"/>
    <cellStyle name="Background 2 4 2 2 2 2 4" xfId="45020"/>
    <cellStyle name="Background 2 4 2 2 2 3" xfId="20069"/>
    <cellStyle name="Background 2 4 2 2 2 3 2" xfId="31685"/>
    <cellStyle name="Background 2 4 2 2 2 3 3" xfId="47541"/>
    <cellStyle name="Background 2 4 2 2 2 4" xfId="25877"/>
    <cellStyle name="Background 2 4 2 2 2 5" xfId="39096"/>
    <cellStyle name="Background 2 4 2 2 3" xfId="11479"/>
    <cellStyle name="Background 2 4 2 2 3 2" xfId="22187"/>
    <cellStyle name="Background 2 4 2 2 3 2 2" xfId="33803"/>
    <cellStyle name="Background 2 4 2 2 3 2 3" xfId="49659"/>
    <cellStyle name="Background 2 4 2 2 3 3" xfId="27995"/>
    <cellStyle name="Background 2 4 2 2 3 4" xfId="41611"/>
    <cellStyle name="Background 2 4 2 2 4" xfId="18900"/>
    <cellStyle name="Background 2 4 2 2 4 2" xfId="30516"/>
    <cellStyle name="Background 2 4 2 2 4 3" xfId="46372"/>
    <cellStyle name="Background 2 4 2 2 5" xfId="4489"/>
    <cellStyle name="Background 2 4 2 2 6" xfId="24708"/>
    <cellStyle name="Background 2 4 2 2 7" xfId="36627"/>
    <cellStyle name="Background 2 4 2 3" xfId="7862"/>
    <cellStyle name="Background 2 4 2 3 2" xfId="10874"/>
    <cellStyle name="Background 2 4 2 3 2 2" xfId="21603"/>
    <cellStyle name="Background 2 4 2 3 2 2 2" xfId="33219"/>
    <cellStyle name="Background 2 4 2 3 2 2 3" xfId="49075"/>
    <cellStyle name="Background 2 4 2 3 2 3" xfId="27411"/>
    <cellStyle name="Background 2 4 2 3 2 4" xfId="41016"/>
    <cellStyle name="Background 2 4 2 3 3" xfId="19485"/>
    <cellStyle name="Background 2 4 2 3 3 2" xfId="31101"/>
    <cellStyle name="Background 2 4 2 3 3 3" xfId="46957"/>
    <cellStyle name="Background 2 4 2 3 4" xfId="25293"/>
    <cellStyle name="Background 2 4 2 3 5" xfId="38482"/>
    <cellStyle name="Background 2 4 2 4" xfId="16964"/>
    <cellStyle name="Background 2 4 2 4 2" xfId="22772"/>
    <cellStyle name="Background 2 4 2 4 2 2" xfId="34388"/>
    <cellStyle name="Background 2 4 2 4 2 3" xfId="50244"/>
    <cellStyle name="Background 2 4 2 4 3" xfId="28580"/>
    <cellStyle name="Background 2 4 2 4 4" xfId="44436"/>
    <cellStyle name="Background 2 4 2 5" xfId="9627"/>
    <cellStyle name="Background 2 4 2 5 2" xfId="20653"/>
    <cellStyle name="Background 2 4 2 5 2 2" xfId="32269"/>
    <cellStyle name="Background 2 4 2 5 2 3" xfId="48125"/>
    <cellStyle name="Background 2 4 2 5 3" xfId="26461"/>
    <cellStyle name="Background 2 4 2 5 4" xfId="39929"/>
    <cellStyle name="Background 2 4 2 6" xfId="18316"/>
    <cellStyle name="Background 2 4 2 6 2" xfId="29932"/>
    <cellStyle name="Background 2 4 2 6 3" xfId="45788"/>
    <cellStyle name="Background 2 4 2 7" xfId="3786"/>
    <cellStyle name="Background 2 4 2 8" xfId="24124"/>
    <cellStyle name="Background 2 4 2 9" xfId="35989"/>
    <cellStyle name="Background 2 4 3" xfId="1446"/>
    <cellStyle name="Background 2 4 3 2" xfId="8044"/>
    <cellStyle name="Background 2 4 3 2 2" xfId="11057"/>
    <cellStyle name="Background 2 4 3 2 2 2" xfId="21785"/>
    <cellStyle name="Background 2 4 3 2 2 2 2" xfId="33401"/>
    <cellStyle name="Background 2 4 3 2 2 2 3" xfId="49257"/>
    <cellStyle name="Background 2 4 3 2 2 3" xfId="27593"/>
    <cellStyle name="Background 2 4 3 2 2 4" xfId="41199"/>
    <cellStyle name="Background 2 4 3 2 3" xfId="19667"/>
    <cellStyle name="Background 2 4 3 2 3 2" xfId="31283"/>
    <cellStyle name="Background 2 4 3 2 3 3" xfId="47139"/>
    <cellStyle name="Background 2 4 3 2 4" xfId="25475"/>
    <cellStyle name="Background 2 4 3 2 5" xfId="38664"/>
    <cellStyle name="Background 2 4 3 3" xfId="17146"/>
    <cellStyle name="Background 2 4 3 3 2" xfId="22954"/>
    <cellStyle name="Background 2 4 3 3 2 2" xfId="34570"/>
    <cellStyle name="Background 2 4 3 3 2 3" xfId="50426"/>
    <cellStyle name="Background 2 4 3 3 3" xfId="28762"/>
    <cellStyle name="Background 2 4 3 3 4" xfId="44618"/>
    <cellStyle name="Background 2 4 3 4" xfId="9809"/>
    <cellStyle name="Background 2 4 3 4 2" xfId="20835"/>
    <cellStyle name="Background 2 4 3 4 2 2" xfId="32451"/>
    <cellStyle name="Background 2 4 3 4 2 3" xfId="48307"/>
    <cellStyle name="Background 2 4 3 4 3" xfId="26643"/>
    <cellStyle name="Background 2 4 3 4 4" xfId="40111"/>
    <cellStyle name="Background 2 4 3 5" xfId="18498"/>
    <cellStyle name="Background 2 4 3 5 2" xfId="30114"/>
    <cellStyle name="Background 2 4 3 5 3" xfId="45970"/>
    <cellStyle name="Background 2 4 3 6" xfId="3973"/>
    <cellStyle name="Background 2 4 3 7" xfId="24306"/>
    <cellStyle name="Background 2 4 3 8" xfId="36171"/>
    <cellStyle name="Background 2 4 4" xfId="1760"/>
    <cellStyle name="Background 2 4 4 2" xfId="8304"/>
    <cellStyle name="Background 2 4 4 2 2" xfId="11333"/>
    <cellStyle name="Background 2 4 4 2 2 2" xfId="22041"/>
    <cellStyle name="Background 2 4 4 2 2 2 2" xfId="33657"/>
    <cellStyle name="Background 2 4 4 2 2 2 3" xfId="49513"/>
    <cellStyle name="Background 2 4 4 2 2 3" xfId="27849"/>
    <cellStyle name="Background 2 4 4 2 2 4" xfId="41465"/>
    <cellStyle name="Background 2 4 4 2 3" xfId="19923"/>
    <cellStyle name="Background 2 4 4 2 3 2" xfId="31539"/>
    <cellStyle name="Background 2 4 4 2 3 3" xfId="47395"/>
    <cellStyle name="Background 2 4 4 2 4" xfId="25731"/>
    <cellStyle name="Background 2 4 4 2 5" xfId="38923"/>
    <cellStyle name="Background 2 4 4 3" xfId="17402"/>
    <cellStyle name="Background 2 4 4 3 2" xfId="23210"/>
    <cellStyle name="Background 2 4 4 3 2 2" xfId="34826"/>
    <cellStyle name="Background 2 4 4 3 2 3" xfId="50682"/>
    <cellStyle name="Background 2 4 4 3 3" xfId="29018"/>
    <cellStyle name="Background 2 4 4 3 4" xfId="44874"/>
    <cellStyle name="Background 2 4 4 4" xfId="9481"/>
    <cellStyle name="Background 2 4 4 4 2" xfId="20507"/>
    <cellStyle name="Background 2 4 4 4 2 2" xfId="32123"/>
    <cellStyle name="Background 2 4 4 4 2 3" xfId="47979"/>
    <cellStyle name="Background 2 4 4 4 3" xfId="26315"/>
    <cellStyle name="Background 2 4 4 4 4" xfId="39783"/>
    <cellStyle name="Background 2 4 4 5" xfId="18754"/>
    <cellStyle name="Background 2 4 4 5 2" xfId="30370"/>
    <cellStyle name="Background 2 4 4 5 3" xfId="46226"/>
    <cellStyle name="Background 2 4 4 6" xfId="4287"/>
    <cellStyle name="Background 2 4 4 7" xfId="24562"/>
    <cellStyle name="Background 2 4 4 8" xfId="36454"/>
    <cellStyle name="Background 2 4 5" xfId="1017"/>
    <cellStyle name="Background 2 4 5 2" xfId="7712"/>
    <cellStyle name="Background 2 4 5 2 2" xfId="16818"/>
    <cellStyle name="Background 2 4 5 2 2 2" xfId="22626"/>
    <cellStyle name="Background 2 4 5 2 2 2 2" xfId="34242"/>
    <cellStyle name="Background 2 4 5 2 2 2 3" xfId="50098"/>
    <cellStyle name="Background 2 4 5 2 2 3" xfId="28434"/>
    <cellStyle name="Background 2 4 5 2 2 4" xfId="44290"/>
    <cellStyle name="Background 2 4 5 2 3" xfId="19339"/>
    <cellStyle name="Background 2 4 5 2 3 2" xfId="30955"/>
    <cellStyle name="Background 2 4 5 2 3 3" xfId="46811"/>
    <cellStyle name="Background 2 4 5 2 4" xfId="25147"/>
    <cellStyle name="Background 2 4 5 2 5" xfId="38334"/>
    <cellStyle name="Background 2 4 5 3" xfId="10694"/>
    <cellStyle name="Background 2 4 5 3 2" xfId="21457"/>
    <cellStyle name="Background 2 4 5 3 2 2" xfId="33073"/>
    <cellStyle name="Background 2 4 5 3 2 3" xfId="48929"/>
    <cellStyle name="Background 2 4 5 3 3" xfId="27265"/>
    <cellStyle name="Background 2 4 5 3 4" xfId="40854"/>
    <cellStyle name="Background 2 4 5 4" xfId="18170"/>
    <cellStyle name="Background 2 4 5 4 2" xfId="29786"/>
    <cellStyle name="Background 2 4 5 4 3" xfId="45642"/>
    <cellStyle name="Background 2 4 5 5" xfId="3553"/>
    <cellStyle name="Background 2 4 5 6" xfId="23978"/>
    <cellStyle name="Background 2 4 5 7" xfId="35802"/>
    <cellStyle name="Background 2 4 6" xfId="3246"/>
    <cellStyle name="Background 2 4 6 2" xfId="10474"/>
    <cellStyle name="Background 2 4 6 2 2" xfId="21237"/>
    <cellStyle name="Background 2 4 6 2 2 2" xfId="32853"/>
    <cellStyle name="Background 2 4 6 2 2 3" xfId="48709"/>
    <cellStyle name="Background 2 4 6 2 3" xfId="27045"/>
    <cellStyle name="Background 2 4 6 2 4" xfId="40634"/>
    <cellStyle name="Background 2 4 6 3" xfId="17950"/>
    <cellStyle name="Background 2 4 6 3 2" xfId="29566"/>
    <cellStyle name="Background 2 4 6 3 3" xfId="45422"/>
    <cellStyle name="Background 2 4 6 4" xfId="23758"/>
    <cellStyle name="Background 2 4 6 5" xfId="35545"/>
    <cellStyle name="Background 2 4 7" xfId="7405"/>
    <cellStyle name="Background 2 4 7 2" xfId="10081"/>
    <cellStyle name="Background 2 4 7 2 2" xfId="21054"/>
    <cellStyle name="Background 2 4 7 2 2 2" xfId="32670"/>
    <cellStyle name="Background 2 4 7 2 2 3" xfId="48526"/>
    <cellStyle name="Background 2 4 7 2 3" xfId="26862"/>
    <cellStyle name="Background 2 4 7 2 4" xfId="40357"/>
    <cellStyle name="Background 2 4 7 3" xfId="19119"/>
    <cellStyle name="Background 2 4 7 3 2" xfId="30735"/>
    <cellStyle name="Background 2 4 7 3 3" xfId="46591"/>
    <cellStyle name="Background 2 4 7 4" xfId="24927"/>
    <cellStyle name="Background 2 4 7 5" xfId="38077"/>
    <cellStyle name="Background 2 4 8" xfId="16598"/>
    <cellStyle name="Background 2 4 8 2" xfId="22406"/>
    <cellStyle name="Background 2 4 8 2 2" xfId="34022"/>
    <cellStyle name="Background 2 4 8 2 3" xfId="49878"/>
    <cellStyle name="Background 2 4 8 3" xfId="28214"/>
    <cellStyle name="Background 2 4 8 4" xfId="44070"/>
    <cellStyle name="Background 2 4 9" xfId="9225"/>
    <cellStyle name="Background 2 4 9 2" xfId="20251"/>
    <cellStyle name="Background 2 4 9 2 2" xfId="31867"/>
    <cellStyle name="Background 2 4 9 2 3" xfId="47723"/>
    <cellStyle name="Background 2 4 9 3" xfId="26059"/>
    <cellStyle name="Background 2 4 9 4" xfId="39527"/>
    <cellStyle name="Background 2 5" xfId="543"/>
    <cellStyle name="Background 2 5 10" xfId="17658"/>
    <cellStyle name="Background 2 5 10 2" xfId="29274"/>
    <cellStyle name="Background 2 5 10 3" xfId="45130"/>
    <cellStyle name="Background 2 5 11" xfId="2656"/>
    <cellStyle name="Background 2 5 12" xfId="23466"/>
    <cellStyle name="Background 2 5 13" xfId="35113"/>
    <cellStyle name="Background 2 5 2" xfId="1300"/>
    <cellStyle name="Background 2 5 2 2" xfId="1998"/>
    <cellStyle name="Background 2 5 2 2 2" xfId="8542"/>
    <cellStyle name="Background 2 5 2 2 2 2" xfId="17584"/>
    <cellStyle name="Background 2 5 2 2 2 2 2" xfId="23392"/>
    <cellStyle name="Background 2 5 2 2 2 2 2 2" xfId="35008"/>
    <cellStyle name="Background 2 5 2 2 2 2 2 3" xfId="50864"/>
    <cellStyle name="Background 2 5 2 2 2 2 3" xfId="29200"/>
    <cellStyle name="Background 2 5 2 2 2 2 4" xfId="45056"/>
    <cellStyle name="Background 2 5 2 2 2 3" xfId="20105"/>
    <cellStyle name="Background 2 5 2 2 2 3 2" xfId="31721"/>
    <cellStyle name="Background 2 5 2 2 2 3 3" xfId="47577"/>
    <cellStyle name="Background 2 5 2 2 2 4" xfId="25913"/>
    <cellStyle name="Background 2 5 2 2 2 5" xfId="39132"/>
    <cellStyle name="Background 2 5 2 2 3" xfId="11515"/>
    <cellStyle name="Background 2 5 2 2 3 2" xfId="22223"/>
    <cellStyle name="Background 2 5 2 2 3 2 2" xfId="33839"/>
    <cellStyle name="Background 2 5 2 2 3 2 3" xfId="49695"/>
    <cellStyle name="Background 2 5 2 2 3 3" xfId="28031"/>
    <cellStyle name="Background 2 5 2 2 3 4" xfId="41647"/>
    <cellStyle name="Background 2 5 2 2 4" xfId="18936"/>
    <cellStyle name="Background 2 5 2 2 4 2" xfId="30552"/>
    <cellStyle name="Background 2 5 2 2 4 3" xfId="46408"/>
    <cellStyle name="Background 2 5 2 2 5" xfId="4525"/>
    <cellStyle name="Background 2 5 2 2 6" xfId="24744"/>
    <cellStyle name="Background 2 5 2 2 7" xfId="36663"/>
    <cellStyle name="Background 2 5 2 3" xfId="7898"/>
    <cellStyle name="Background 2 5 2 3 2" xfId="10911"/>
    <cellStyle name="Background 2 5 2 3 2 2" xfId="21639"/>
    <cellStyle name="Background 2 5 2 3 2 2 2" xfId="33255"/>
    <cellStyle name="Background 2 5 2 3 2 2 3" xfId="49111"/>
    <cellStyle name="Background 2 5 2 3 2 3" xfId="27447"/>
    <cellStyle name="Background 2 5 2 3 2 4" xfId="41053"/>
    <cellStyle name="Background 2 5 2 3 3" xfId="19521"/>
    <cellStyle name="Background 2 5 2 3 3 2" xfId="31137"/>
    <cellStyle name="Background 2 5 2 3 3 3" xfId="46993"/>
    <cellStyle name="Background 2 5 2 3 4" xfId="25329"/>
    <cellStyle name="Background 2 5 2 3 5" xfId="38518"/>
    <cellStyle name="Background 2 5 2 4" xfId="17000"/>
    <cellStyle name="Background 2 5 2 4 2" xfId="22808"/>
    <cellStyle name="Background 2 5 2 4 2 2" xfId="34424"/>
    <cellStyle name="Background 2 5 2 4 2 3" xfId="50280"/>
    <cellStyle name="Background 2 5 2 4 3" xfId="28616"/>
    <cellStyle name="Background 2 5 2 4 4" xfId="44472"/>
    <cellStyle name="Background 2 5 2 5" xfId="9663"/>
    <cellStyle name="Background 2 5 2 5 2" xfId="20689"/>
    <cellStyle name="Background 2 5 2 5 2 2" xfId="32305"/>
    <cellStyle name="Background 2 5 2 5 2 3" xfId="48161"/>
    <cellStyle name="Background 2 5 2 5 3" xfId="26497"/>
    <cellStyle name="Background 2 5 2 5 4" xfId="39965"/>
    <cellStyle name="Background 2 5 2 6" xfId="18352"/>
    <cellStyle name="Background 2 5 2 6 2" xfId="29968"/>
    <cellStyle name="Background 2 5 2 6 3" xfId="45824"/>
    <cellStyle name="Background 2 5 2 7" xfId="3827"/>
    <cellStyle name="Background 2 5 2 8" xfId="24160"/>
    <cellStyle name="Background 2 5 2 9" xfId="36025"/>
    <cellStyle name="Background 2 5 3" xfId="1482"/>
    <cellStyle name="Background 2 5 3 2" xfId="8080"/>
    <cellStyle name="Background 2 5 3 2 2" xfId="11093"/>
    <cellStyle name="Background 2 5 3 2 2 2" xfId="21821"/>
    <cellStyle name="Background 2 5 3 2 2 2 2" xfId="33437"/>
    <cellStyle name="Background 2 5 3 2 2 2 3" xfId="49293"/>
    <cellStyle name="Background 2 5 3 2 2 3" xfId="27629"/>
    <cellStyle name="Background 2 5 3 2 2 4" xfId="41235"/>
    <cellStyle name="Background 2 5 3 2 3" xfId="19703"/>
    <cellStyle name="Background 2 5 3 2 3 2" xfId="31319"/>
    <cellStyle name="Background 2 5 3 2 3 3" xfId="47175"/>
    <cellStyle name="Background 2 5 3 2 4" xfId="25511"/>
    <cellStyle name="Background 2 5 3 2 5" xfId="38700"/>
    <cellStyle name="Background 2 5 3 3" xfId="17182"/>
    <cellStyle name="Background 2 5 3 3 2" xfId="22990"/>
    <cellStyle name="Background 2 5 3 3 2 2" xfId="34606"/>
    <cellStyle name="Background 2 5 3 3 2 3" xfId="50462"/>
    <cellStyle name="Background 2 5 3 3 3" xfId="28798"/>
    <cellStyle name="Background 2 5 3 3 4" xfId="44654"/>
    <cellStyle name="Background 2 5 3 4" xfId="9845"/>
    <cellStyle name="Background 2 5 3 4 2" xfId="20871"/>
    <cellStyle name="Background 2 5 3 4 2 2" xfId="32487"/>
    <cellStyle name="Background 2 5 3 4 2 3" xfId="48343"/>
    <cellStyle name="Background 2 5 3 4 3" xfId="26679"/>
    <cellStyle name="Background 2 5 3 4 4" xfId="40147"/>
    <cellStyle name="Background 2 5 3 5" xfId="18534"/>
    <cellStyle name="Background 2 5 3 5 2" xfId="30150"/>
    <cellStyle name="Background 2 5 3 5 3" xfId="46006"/>
    <cellStyle name="Background 2 5 3 6" xfId="4009"/>
    <cellStyle name="Background 2 5 3 7" xfId="24342"/>
    <cellStyle name="Background 2 5 3 8" xfId="36207"/>
    <cellStyle name="Background 2 5 4" xfId="1630"/>
    <cellStyle name="Background 2 5 4 2" xfId="8195"/>
    <cellStyle name="Background 2 5 4 2 2" xfId="11217"/>
    <cellStyle name="Background 2 5 4 2 2 2" xfId="21932"/>
    <cellStyle name="Background 2 5 4 2 2 2 2" xfId="33548"/>
    <cellStyle name="Background 2 5 4 2 2 2 3" xfId="49404"/>
    <cellStyle name="Background 2 5 4 2 2 3" xfId="27740"/>
    <cellStyle name="Background 2 5 4 2 2 4" xfId="41353"/>
    <cellStyle name="Background 2 5 4 2 3" xfId="19814"/>
    <cellStyle name="Background 2 5 4 2 3 2" xfId="31430"/>
    <cellStyle name="Background 2 5 4 2 3 3" xfId="47286"/>
    <cellStyle name="Background 2 5 4 2 4" xfId="25622"/>
    <cellStyle name="Background 2 5 4 2 5" xfId="38814"/>
    <cellStyle name="Background 2 5 4 3" xfId="17293"/>
    <cellStyle name="Background 2 5 4 3 2" xfId="23101"/>
    <cellStyle name="Background 2 5 4 3 2 2" xfId="34717"/>
    <cellStyle name="Background 2 5 4 3 2 3" xfId="50573"/>
    <cellStyle name="Background 2 5 4 3 3" xfId="28909"/>
    <cellStyle name="Background 2 5 4 3 4" xfId="44765"/>
    <cellStyle name="Background 2 5 4 4" xfId="9372"/>
    <cellStyle name="Background 2 5 4 4 2" xfId="20398"/>
    <cellStyle name="Background 2 5 4 4 2 2" xfId="32014"/>
    <cellStyle name="Background 2 5 4 4 2 3" xfId="47870"/>
    <cellStyle name="Background 2 5 4 4 3" xfId="26206"/>
    <cellStyle name="Background 2 5 4 4 4" xfId="39674"/>
    <cellStyle name="Background 2 5 4 5" xfId="18645"/>
    <cellStyle name="Background 2 5 4 5 2" xfId="30261"/>
    <cellStyle name="Background 2 5 4 5 3" xfId="46117"/>
    <cellStyle name="Background 2 5 4 6" xfId="4157"/>
    <cellStyle name="Background 2 5 4 7" xfId="24453"/>
    <cellStyle name="Background 2 5 4 8" xfId="36339"/>
    <cellStyle name="Background 2 5 5" xfId="901"/>
    <cellStyle name="Background 2 5 5 2" xfId="7596"/>
    <cellStyle name="Background 2 5 5 2 2" xfId="16709"/>
    <cellStyle name="Background 2 5 5 2 2 2" xfId="22517"/>
    <cellStyle name="Background 2 5 5 2 2 2 2" xfId="34133"/>
    <cellStyle name="Background 2 5 5 2 2 2 3" xfId="49989"/>
    <cellStyle name="Background 2 5 5 2 2 3" xfId="28325"/>
    <cellStyle name="Background 2 5 5 2 2 4" xfId="44181"/>
    <cellStyle name="Background 2 5 5 2 3" xfId="19230"/>
    <cellStyle name="Background 2 5 5 2 3 2" xfId="30846"/>
    <cellStyle name="Background 2 5 5 2 3 3" xfId="46702"/>
    <cellStyle name="Background 2 5 5 2 4" xfId="25038"/>
    <cellStyle name="Background 2 5 5 2 5" xfId="38222"/>
    <cellStyle name="Background 2 5 5 3" xfId="10585"/>
    <cellStyle name="Background 2 5 5 3 2" xfId="21348"/>
    <cellStyle name="Background 2 5 5 3 2 2" xfId="32964"/>
    <cellStyle name="Background 2 5 5 3 2 3" xfId="48820"/>
    <cellStyle name="Background 2 5 5 3 3" xfId="27156"/>
    <cellStyle name="Background 2 5 5 3 4" xfId="40745"/>
    <cellStyle name="Background 2 5 5 4" xfId="18061"/>
    <cellStyle name="Background 2 5 5 4 2" xfId="29677"/>
    <cellStyle name="Background 2 5 5 4 3" xfId="45533"/>
    <cellStyle name="Background 2 5 5 5" xfId="3437"/>
    <cellStyle name="Background 2 5 5 6" xfId="23869"/>
    <cellStyle name="Background 2 5 5 7" xfId="35690"/>
    <cellStyle name="Background 2 5 6" xfId="3103"/>
    <cellStyle name="Background 2 5 6 2" xfId="10333"/>
    <cellStyle name="Background 2 5 6 2 2" xfId="21128"/>
    <cellStyle name="Background 2 5 6 2 2 2" xfId="32744"/>
    <cellStyle name="Background 2 5 6 2 2 3" xfId="48600"/>
    <cellStyle name="Background 2 5 6 2 3" xfId="26936"/>
    <cellStyle name="Background 2 5 6 2 4" xfId="40508"/>
    <cellStyle name="Background 2 5 6 3" xfId="17841"/>
    <cellStyle name="Background 2 5 6 3 2" xfId="29457"/>
    <cellStyle name="Background 2 5 6 3 3" xfId="45313"/>
    <cellStyle name="Background 2 5 6 4" xfId="23649"/>
    <cellStyle name="Background 2 5 6 5" xfId="35419"/>
    <cellStyle name="Background 2 5 7" xfId="7296"/>
    <cellStyle name="Background 2 5 7 2" xfId="9966"/>
    <cellStyle name="Background 2 5 7 2 2" xfId="20945"/>
    <cellStyle name="Background 2 5 7 2 2 2" xfId="32561"/>
    <cellStyle name="Background 2 5 7 2 2 3" xfId="48417"/>
    <cellStyle name="Background 2 5 7 2 3" xfId="26753"/>
    <cellStyle name="Background 2 5 7 2 4" xfId="40246"/>
    <cellStyle name="Background 2 5 7 3" xfId="19010"/>
    <cellStyle name="Background 2 5 7 3 2" xfId="30626"/>
    <cellStyle name="Background 2 5 7 3 3" xfId="46482"/>
    <cellStyle name="Background 2 5 7 4" xfId="24818"/>
    <cellStyle name="Background 2 5 7 5" xfId="37968"/>
    <cellStyle name="Background 2 5 8" xfId="16489"/>
    <cellStyle name="Background 2 5 8 2" xfId="22297"/>
    <cellStyle name="Background 2 5 8 2 2" xfId="33913"/>
    <cellStyle name="Background 2 5 8 2 3" xfId="49769"/>
    <cellStyle name="Background 2 5 8 3" xfId="28105"/>
    <cellStyle name="Background 2 5 8 4" xfId="43961"/>
    <cellStyle name="Background 2 5 9" xfId="9261"/>
    <cellStyle name="Background 2 5 9 2" xfId="20287"/>
    <cellStyle name="Background 2 5 9 2 2" xfId="31903"/>
    <cellStyle name="Background 2 5 9 2 3" xfId="47759"/>
    <cellStyle name="Background 2 5 9 3" xfId="26095"/>
    <cellStyle name="Background 2 5 9 4" xfId="39563"/>
    <cellStyle name="Background 2 6" xfId="1094"/>
    <cellStyle name="Background 2 6 2" xfId="1853"/>
    <cellStyle name="Background 2 6 2 2" xfId="8397"/>
    <cellStyle name="Background 2 6 2 2 2" xfId="17439"/>
    <cellStyle name="Background 2 6 2 2 2 2" xfId="23247"/>
    <cellStyle name="Background 2 6 2 2 2 2 2" xfId="34863"/>
    <cellStyle name="Background 2 6 2 2 2 2 3" xfId="50719"/>
    <cellStyle name="Background 2 6 2 2 2 3" xfId="29055"/>
    <cellStyle name="Background 2 6 2 2 2 4" xfId="44911"/>
    <cellStyle name="Background 2 6 2 2 3" xfId="19960"/>
    <cellStyle name="Background 2 6 2 2 3 2" xfId="31576"/>
    <cellStyle name="Background 2 6 2 2 3 3" xfId="47432"/>
    <cellStyle name="Background 2 6 2 2 4" xfId="25768"/>
    <cellStyle name="Background 2 6 2 2 5" xfId="38987"/>
    <cellStyle name="Background 2 6 2 3" xfId="11370"/>
    <cellStyle name="Background 2 6 2 3 2" xfId="22078"/>
    <cellStyle name="Background 2 6 2 3 2 2" xfId="33694"/>
    <cellStyle name="Background 2 6 2 3 2 3" xfId="49550"/>
    <cellStyle name="Background 2 6 2 3 3" xfId="27886"/>
    <cellStyle name="Background 2 6 2 3 4" xfId="41502"/>
    <cellStyle name="Background 2 6 2 4" xfId="18791"/>
    <cellStyle name="Background 2 6 2 4 2" xfId="30407"/>
    <cellStyle name="Background 2 6 2 4 3" xfId="46263"/>
    <cellStyle name="Background 2 6 2 5" xfId="4380"/>
    <cellStyle name="Background 2 6 2 6" xfId="24599"/>
    <cellStyle name="Background 2 6 2 7" xfId="36518"/>
    <cellStyle name="Background 2 6 3" xfId="7753"/>
    <cellStyle name="Background 2 6 3 2" xfId="10751"/>
    <cellStyle name="Background 2 6 3 2 2" xfId="21494"/>
    <cellStyle name="Background 2 6 3 2 2 2" xfId="33110"/>
    <cellStyle name="Background 2 6 3 2 2 3" xfId="48966"/>
    <cellStyle name="Background 2 6 3 2 3" xfId="27302"/>
    <cellStyle name="Background 2 6 3 2 4" xfId="40900"/>
    <cellStyle name="Background 2 6 3 3" xfId="19376"/>
    <cellStyle name="Background 2 6 3 3 2" xfId="30992"/>
    <cellStyle name="Background 2 6 3 3 3" xfId="46848"/>
    <cellStyle name="Background 2 6 3 4" xfId="25184"/>
    <cellStyle name="Background 2 6 3 5" xfId="38373"/>
    <cellStyle name="Background 2 6 4" xfId="16855"/>
    <cellStyle name="Background 2 6 4 2" xfId="22663"/>
    <cellStyle name="Background 2 6 4 2 2" xfId="34279"/>
    <cellStyle name="Background 2 6 4 2 3" xfId="50135"/>
    <cellStyle name="Background 2 6 4 3" xfId="28471"/>
    <cellStyle name="Background 2 6 4 4" xfId="44327"/>
    <cellStyle name="Background 2 6 5" xfId="9518"/>
    <cellStyle name="Background 2 6 5 2" xfId="20544"/>
    <cellStyle name="Background 2 6 5 2 2" xfId="32160"/>
    <cellStyle name="Background 2 6 5 2 3" xfId="48016"/>
    <cellStyle name="Background 2 6 5 3" xfId="26352"/>
    <cellStyle name="Background 2 6 5 4" xfId="39820"/>
    <cellStyle name="Background 2 6 6" xfId="18207"/>
    <cellStyle name="Background 2 6 6 2" xfId="29823"/>
    <cellStyle name="Background 2 6 6 3" xfId="45679"/>
    <cellStyle name="Background 2 6 7" xfId="3621"/>
    <cellStyle name="Background 2 6 8" xfId="24015"/>
    <cellStyle name="Background 2 6 9" xfId="35853"/>
    <cellStyle name="Background 2 7" xfId="1337"/>
    <cellStyle name="Background 2 7 2" xfId="7935"/>
    <cellStyle name="Background 2 7 2 2" xfId="10948"/>
    <cellStyle name="Background 2 7 2 2 2" xfId="21676"/>
    <cellStyle name="Background 2 7 2 2 2 2" xfId="33292"/>
    <cellStyle name="Background 2 7 2 2 2 3" xfId="49148"/>
    <cellStyle name="Background 2 7 2 2 3" xfId="27484"/>
    <cellStyle name="Background 2 7 2 2 4" xfId="41090"/>
    <cellStyle name="Background 2 7 2 3" xfId="19558"/>
    <cellStyle name="Background 2 7 2 3 2" xfId="31174"/>
    <cellStyle name="Background 2 7 2 3 3" xfId="47030"/>
    <cellStyle name="Background 2 7 2 4" xfId="25366"/>
    <cellStyle name="Background 2 7 2 5" xfId="38555"/>
    <cellStyle name="Background 2 7 3" xfId="17037"/>
    <cellStyle name="Background 2 7 3 2" xfId="22845"/>
    <cellStyle name="Background 2 7 3 2 2" xfId="34461"/>
    <cellStyle name="Background 2 7 3 2 3" xfId="50317"/>
    <cellStyle name="Background 2 7 3 3" xfId="28653"/>
    <cellStyle name="Background 2 7 3 4" xfId="44509"/>
    <cellStyle name="Background 2 7 4" xfId="9700"/>
    <cellStyle name="Background 2 7 4 2" xfId="20726"/>
    <cellStyle name="Background 2 7 4 2 2" xfId="32342"/>
    <cellStyle name="Background 2 7 4 2 3" xfId="48198"/>
    <cellStyle name="Background 2 7 4 3" xfId="26534"/>
    <cellStyle name="Background 2 7 4 4" xfId="40002"/>
    <cellStyle name="Background 2 7 5" xfId="18389"/>
    <cellStyle name="Background 2 7 5 2" xfId="30005"/>
    <cellStyle name="Background 2 7 5 3" xfId="45861"/>
    <cellStyle name="Background 2 7 6" xfId="3864"/>
    <cellStyle name="Background 2 7 7" xfId="24197"/>
    <cellStyle name="Background 2 7 8" xfId="36062"/>
    <cellStyle name="Background 2 8" xfId="1523"/>
    <cellStyle name="Background 2 8 2" xfId="8117"/>
    <cellStyle name="Background 2 8 2 2" xfId="11132"/>
    <cellStyle name="Background 2 8 2 2 2" xfId="21858"/>
    <cellStyle name="Background 2 8 2 2 2 2" xfId="33474"/>
    <cellStyle name="Background 2 8 2 2 2 3" xfId="49330"/>
    <cellStyle name="Background 2 8 2 2 3" xfId="27666"/>
    <cellStyle name="Background 2 8 2 2 4" xfId="41273"/>
    <cellStyle name="Background 2 8 2 3" xfId="19740"/>
    <cellStyle name="Background 2 8 2 3 2" xfId="31356"/>
    <cellStyle name="Background 2 8 2 3 3" xfId="47212"/>
    <cellStyle name="Background 2 8 2 4" xfId="25548"/>
    <cellStyle name="Background 2 8 2 5" xfId="38737"/>
    <cellStyle name="Background 2 8 3" xfId="17219"/>
    <cellStyle name="Background 2 8 3 2" xfId="23027"/>
    <cellStyle name="Background 2 8 3 2 2" xfId="34643"/>
    <cellStyle name="Background 2 8 3 2 3" xfId="50499"/>
    <cellStyle name="Background 2 8 3 3" xfId="28835"/>
    <cellStyle name="Background 2 8 3 4" xfId="44691"/>
    <cellStyle name="Background 2 8 4" xfId="9298"/>
    <cellStyle name="Background 2 8 4 2" xfId="20324"/>
    <cellStyle name="Background 2 8 4 2 2" xfId="31940"/>
    <cellStyle name="Background 2 8 4 2 3" xfId="47796"/>
    <cellStyle name="Background 2 8 4 3" xfId="26132"/>
    <cellStyle name="Background 2 8 4 4" xfId="39600"/>
    <cellStyle name="Background 2 8 5" xfId="18571"/>
    <cellStyle name="Background 2 8 5 2" xfId="30187"/>
    <cellStyle name="Background 2 8 5 3" xfId="46043"/>
    <cellStyle name="Background 2 8 6" xfId="4050"/>
    <cellStyle name="Background 2 8 7" xfId="24379"/>
    <cellStyle name="Background 2 8 8" xfId="36247"/>
    <cellStyle name="Background 2 9" xfId="817"/>
    <cellStyle name="Background 2 9 2" xfId="7512"/>
    <cellStyle name="Background 2 9 2 2" xfId="16635"/>
    <cellStyle name="Background 2 9 2 2 2" xfId="22443"/>
    <cellStyle name="Background 2 9 2 2 2 2" xfId="34059"/>
    <cellStyle name="Background 2 9 2 2 2 3" xfId="49915"/>
    <cellStyle name="Background 2 9 2 2 3" xfId="28251"/>
    <cellStyle name="Background 2 9 2 2 4" xfId="44107"/>
    <cellStyle name="Background 2 9 2 3" xfId="19156"/>
    <cellStyle name="Background 2 9 2 3 2" xfId="30772"/>
    <cellStyle name="Background 2 9 2 3 3" xfId="46628"/>
    <cellStyle name="Background 2 9 2 4" xfId="24964"/>
    <cellStyle name="Background 2 9 2 5" xfId="38145"/>
    <cellStyle name="Background 2 9 3" xfId="10511"/>
    <cellStyle name="Background 2 9 3 2" xfId="21274"/>
    <cellStyle name="Background 2 9 3 2 2" xfId="32890"/>
    <cellStyle name="Background 2 9 3 2 3" xfId="48746"/>
    <cellStyle name="Background 2 9 3 3" xfId="27082"/>
    <cellStyle name="Background 2 9 3 4" xfId="40671"/>
    <cellStyle name="Background 2 9 4" xfId="17987"/>
    <cellStyle name="Background 2 9 4 2" xfId="29603"/>
    <cellStyle name="Background 2 9 4 3" xfId="45459"/>
    <cellStyle name="Background 2 9 5" xfId="3353"/>
    <cellStyle name="Background 2 9 6" xfId="23795"/>
    <cellStyle name="Background 2 9 7" xfId="35613"/>
    <cellStyle name="Background 3" xfId="591"/>
    <cellStyle name="Background 3 10" xfId="9135"/>
    <cellStyle name="Background 3 10 2" xfId="20161"/>
    <cellStyle name="Background 3 10 2 2" xfId="31777"/>
    <cellStyle name="Background 3 10 2 3" xfId="47633"/>
    <cellStyle name="Background 3 10 3" xfId="25969"/>
    <cellStyle name="Background 3 10 4" xfId="39437"/>
    <cellStyle name="Background 3 11" xfId="17677"/>
    <cellStyle name="Background 3 11 2" xfId="29293"/>
    <cellStyle name="Background 3 11 3" xfId="45149"/>
    <cellStyle name="Background 3 12" xfId="2675"/>
    <cellStyle name="Background 3 13" xfId="23485"/>
    <cellStyle name="Background 3 14" xfId="35132"/>
    <cellStyle name="Background 3 2" xfId="920"/>
    <cellStyle name="Background 3 2 2" xfId="1649"/>
    <cellStyle name="Background 3 2 2 2" xfId="8214"/>
    <cellStyle name="Background 3 2 2 2 2" xfId="17312"/>
    <cellStyle name="Background 3 2 2 2 2 2" xfId="23120"/>
    <cellStyle name="Background 3 2 2 2 2 2 2" xfId="34736"/>
    <cellStyle name="Background 3 2 2 2 2 2 3" xfId="50592"/>
    <cellStyle name="Background 3 2 2 2 2 3" xfId="28928"/>
    <cellStyle name="Background 3 2 2 2 2 4" xfId="44784"/>
    <cellStyle name="Background 3 2 2 2 3" xfId="19833"/>
    <cellStyle name="Background 3 2 2 2 3 2" xfId="31449"/>
    <cellStyle name="Background 3 2 2 2 3 3" xfId="47305"/>
    <cellStyle name="Background 3 2 2 2 4" xfId="25641"/>
    <cellStyle name="Background 3 2 2 2 5" xfId="38833"/>
    <cellStyle name="Background 3 2 2 3" xfId="11236"/>
    <cellStyle name="Background 3 2 2 3 2" xfId="21951"/>
    <cellStyle name="Background 3 2 2 3 2 2" xfId="33567"/>
    <cellStyle name="Background 3 2 2 3 2 3" xfId="49423"/>
    <cellStyle name="Background 3 2 2 3 3" xfId="27759"/>
    <cellStyle name="Background 3 2 2 3 4" xfId="41372"/>
    <cellStyle name="Background 3 2 2 4" xfId="18664"/>
    <cellStyle name="Background 3 2 2 4 2" xfId="30280"/>
    <cellStyle name="Background 3 2 2 4 3" xfId="46136"/>
    <cellStyle name="Background 3 2 2 5" xfId="4176"/>
    <cellStyle name="Background 3 2 2 6" xfId="24472"/>
    <cellStyle name="Background 3 2 2 7" xfId="36358"/>
    <cellStyle name="Background 3 2 3" xfId="7615"/>
    <cellStyle name="Background 3 2 3 2" xfId="10604"/>
    <cellStyle name="Background 3 2 3 2 2" xfId="21367"/>
    <cellStyle name="Background 3 2 3 2 2 2" xfId="32983"/>
    <cellStyle name="Background 3 2 3 2 2 3" xfId="48839"/>
    <cellStyle name="Background 3 2 3 2 3" xfId="27175"/>
    <cellStyle name="Background 3 2 3 2 4" xfId="40764"/>
    <cellStyle name="Background 3 2 3 3" xfId="19249"/>
    <cellStyle name="Background 3 2 3 3 2" xfId="30865"/>
    <cellStyle name="Background 3 2 3 3 3" xfId="46721"/>
    <cellStyle name="Background 3 2 3 4" xfId="25057"/>
    <cellStyle name="Background 3 2 3 5" xfId="38241"/>
    <cellStyle name="Background 3 2 4" xfId="16728"/>
    <cellStyle name="Background 3 2 4 2" xfId="22536"/>
    <cellStyle name="Background 3 2 4 2 2" xfId="34152"/>
    <cellStyle name="Background 3 2 4 2 3" xfId="50008"/>
    <cellStyle name="Background 3 2 4 3" xfId="28344"/>
    <cellStyle name="Background 3 2 4 4" xfId="44200"/>
    <cellStyle name="Background 3 2 5" xfId="9391"/>
    <cellStyle name="Background 3 2 5 2" xfId="20417"/>
    <cellStyle name="Background 3 2 5 2 2" xfId="32033"/>
    <cellStyle name="Background 3 2 5 2 3" xfId="47889"/>
    <cellStyle name="Background 3 2 5 3" xfId="26225"/>
    <cellStyle name="Background 3 2 5 4" xfId="39693"/>
    <cellStyle name="Background 3 2 6" xfId="18080"/>
    <cellStyle name="Background 3 2 6 2" xfId="29696"/>
    <cellStyle name="Background 3 2 6 3" xfId="45552"/>
    <cellStyle name="Background 3 2 7" xfId="3456"/>
    <cellStyle name="Background 3 2 8" xfId="23888"/>
    <cellStyle name="Background 3 2 9" xfId="35709"/>
    <cellStyle name="Background 3 3" xfId="1142"/>
    <cellStyle name="Background 3 3 2" xfId="1872"/>
    <cellStyle name="Background 3 3 2 2" xfId="8416"/>
    <cellStyle name="Background 3 3 2 2 2" xfId="17458"/>
    <cellStyle name="Background 3 3 2 2 2 2" xfId="23266"/>
    <cellStyle name="Background 3 3 2 2 2 2 2" xfId="34882"/>
    <cellStyle name="Background 3 3 2 2 2 2 3" xfId="50738"/>
    <cellStyle name="Background 3 3 2 2 2 3" xfId="29074"/>
    <cellStyle name="Background 3 3 2 2 2 4" xfId="44930"/>
    <cellStyle name="Background 3 3 2 2 3" xfId="19979"/>
    <cellStyle name="Background 3 3 2 2 3 2" xfId="31595"/>
    <cellStyle name="Background 3 3 2 2 3 3" xfId="47451"/>
    <cellStyle name="Background 3 3 2 2 4" xfId="25787"/>
    <cellStyle name="Background 3 3 2 2 5" xfId="39006"/>
    <cellStyle name="Background 3 3 2 3" xfId="11389"/>
    <cellStyle name="Background 3 3 2 3 2" xfId="22097"/>
    <cellStyle name="Background 3 3 2 3 2 2" xfId="33713"/>
    <cellStyle name="Background 3 3 2 3 2 3" xfId="49569"/>
    <cellStyle name="Background 3 3 2 3 3" xfId="27905"/>
    <cellStyle name="Background 3 3 2 3 4" xfId="41521"/>
    <cellStyle name="Background 3 3 2 4" xfId="18810"/>
    <cellStyle name="Background 3 3 2 4 2" xfId="30426"/>
    <cellStyle name="Background 3 3 2 4 3" xfId="46282"/>
    <cellStyle name="Background 3 3 2 5" xfId="4399"/>
    <cellStyle name="Background 3 3 2 6" xfId="24618"/>
    <cellStyle name="Background 3 3 2 7" xfId="36537"/>
    <cellStyle name="Background 3 3 3" xfId="7772"/>
    <cellStyle name="Background 3 3 3 2" xfId="10777"/>
    <cellStyle name="Background 3 3 3 2 2" xfId="21513"/>
    <cellStyle name="Background 3 3 3 2 2 2" xfId="33129"/>
    <cellStyle name="Background 3 3 3 2 2 3" xfId="48985"/>
    <cellStyle name="Background 3 3 3 2 3" xfId="27321"/>
    <cellStyle name="Background 3 3 3 2 4" xfId="40921"/>
    <cellStyle name="Background 3 3 3 3" xfId="19395"/>
    <cellStyle name="Background 3 3 3 3 2" xfId="31011"/>
    <cellStyle name="Background 3 3 3 3 3" xfId="46867"/>
    <cellStyle name="Background 3 3 3 4" xfId="25203"/>
    <cellStyle name="Background 3 3 3 5" xfId="38392"/>
    <cellStyle name="Background 3 3 4" xfId="16874"/>
    <cellStyle name="Background 3 3 4 2" xfId="22682"/>
    <cellStyle name="Background 3 3 4 2 2" xfId="34298"/>
    <cellStyle name="Background 3 3 4 2 3" xfId="50154"/>
    <cellStyle name="Background 3 3 4 3" xfId="28490"/>
    <cellStyle name="Background 3 3 4 4" xfId="44346"/>
    <cellStyle name="Background 3 3 5" xfId="9537"/>
    <cellStyle name="Background 3 3 5 2" xfId="20563"/>
    <cellStyle name="Background 3 3 5 2 2" xfId="32179"/>
    <cellStyle name="Background 3 3 5 2 3" xfId="48035"/>
    <cellStyle name="Background 3 3 5 3" xfId="26371"/>
    <cellStyle name="Background 3 3 5 4" xfId="39839"/>
    <cellStyle name="Background 3 3 6" xfId="18226"/>
    <cellStyle name="Background 3 3 6 2" xfId="29842"/>
    <cellStyle name="Background 3 3 6 3" xfId="45698"/>
    <cellStyle name="Background 3 3 7" xfId="3669"/>
    <cellStyle name="Background 3 3 8" xfId="24034"/>
    <cellStyle name="Background 3 3 9" xfId="35887"/>
    <cellStyle name="Background 3 4" xfId="1356"/>
    <cellStyle name="Background 3 4 2" xfId="7954"/>
    <cellStyle name="Background 3 4 2 2" xfId="10967"/>
    <cellStyle name="Background 3 4 2 2 2" xfId="21695"/>
    <cellStyle name="Background 3 4 2 2 2 2" xfId="33311"/>
    <cellStyle name="Background 3 4 2 2 2 3" xfId="49167"/>
    <cellStyle name="Background 3 4 2 2 3" xfId="27503"/>
    <cellStyle name="Background 3 4 2 2 4" xfId="41109"/>
    <cellStyle name="Background 3 4 2 3" xfId="19577"/>
    <cellStyle name="Background 3 4 2 3 2" xfId="31193"/>
    <cellStyle name="Background 3 4 2 3 3" xfId="47049"/>
    <cellStyle name="Background 3 4 2 4" xfId="25385"/>
    <cellStyle name="Background 3 4 2 5" xfId="38574"/>
    <cellStyle name="Background 3 4 3" xfId="17056"/>
    <cellStyle name="Background 3 4 3 2" xfId="22864"/>
    <cellStyle name="Background 3 4 3 2 2" xfId="34480"/>
    <cellStyle name="Background 3 4 3 2 3" xfId="50336"/>
    <cellStyle name="Background 3 4 3 3" xfId="28672"/>
    <cellStyle name="Background 3 4 3 4" xfId="44528"/>
    <cellStyle name="Background 3 4 4" xfId="9719"/>
    <cellStyle name="Background 3 4 4 2" xfId="20745"/>
    <cellStyle name="Background 3 4 4 2 2" xfId="32361"/>
    <cellStyle name="Background 3 4 4 2 3" xfId="48217"/>
    <cellStyle name="Background 3 4 4 3" xfId="26553"/>
    <cellStyle name="Background 3 4 4 4" xfId="40021"/>
    <cellStyle name="Background 3 4 5" xfId="18408"/>
    <cellStyle name="Background 3 4 5 2" xfId="30024"/>
    <cellStyle name="Background 3 4 5 3" xfId="45880"/>
    <cellStyle name="Background 3 4 6" xfId="3883"/>
    <cellStyle name="Background 3 4 7" xfId="24216"/>
    <cellStyle name="Background 3 4 8" xfId="36081"/>
    <cellStyle name="Background 3 5" xfId="1571"/>
    <cellStyle name="Background 3 5 2" xfId="8136"/>
    <cellStyle name="Background 3 5 2 2" xfId="11162"/>
    <cellStyle name="Background 3 5 2 2 2" xfId="21877"/>
    <cellStyle name="Background 3 5 2 2 2 2" xfId="33493"/>
    <cellStyle name="Background 3 5 2 2 2 3" xfId="49349"/>
    <cellStyle name="Background 3 5 2 2 3" xfId="27685"/>
    <cellStyle name="Background 3 5 2 2 4" xfId="41298"/>
    <cellStyle name="Background 3 5 2 3" xfId="19759"/>
    <cellStyle name="Background 3 5 2 3 2" xfId="31375"/>
    <cellStyle name="Background 3 5 2 3 3" xfId="47231"/>
    <cellStyle name="Background 3 5 2 4" xfId="25567"/>
    <cellStyle name="Background 3 5 2 5" xfId="38756"/>
    <cellStyle name="Background 3 5 3" xfId="17238"/>
    <cellStyle name="Background 3 5 3 2" xfId="23046"/>
    <cellStyle name="Background 3 5 3 2 2" xfId="34662"/>
    <cellStyle name="Background 3 5 3 2 3" xfId="50518"/>
    <cellStyle name="Background 3 5 3 3" xfId="28854"/>
    <cellStyle name="Background 3 5 3 4" xfId="44710"/>
    <cellStyle name="Background 3 5 4" xfId="9317"/>
    <cellStyle name="Background 3 5 4 2" xfId="20343"/>
    <cellStyle name="Background 3 5 4 2 2" xfId="31959"/>
    <cellStyle name="Background 3 5 4 2 3" xfId="47815"/>
    <cellStyle name="Background 3 5 4 3" xfId="26151"/>
    <cellStyle name="Background 3 5 4 4" xfId="39619"/>
    <cellStyle name="Background 3 5 5" xfId="18590"/>
    <cellStyle name="Background 3 5 5 2" xfId="30206"/>
    <cellStyle name="Background 3 5 5 3" xfId="46062"/>
    <cellStyle name="Background 3 5 6" xfId="4098"/>
    <cellStyle name="Background 3 5 7" xfId="24398"/>
    <cellStyle name="Background 3 5 8" xfId="36281"/>
    <cellStyle name="Background 3 6" xfId="845"/>
    <cellStyle name="Background 3 6 2" xfId="7540"/>
    <cellStyle name="Background 3 6 2 2" xfId="16654"/>
    <cellStyle name="Background 3 6 2 2 2" xfId="22462"/>
    <cellStyle name="Background 3 6 2 2 2 2" xfId="34078"/>
    <cellStyle name="Background 3 6 2 2 2 3" xfId="49934"/>
    <cellStyle name="Background 3 6 2 2 3" xfId="28270"/>
    <cellStyle name="Background 3 6 2 2 4" xfId="44126"/>
    <cellStyle name="Background 3 6 2 3" xfId="19175"/>
    <cellStyle name="Background 3 6 2 3 2" xfId="30791"/>
    <cellStyle name="Background 3 6 2 3 3" xfId="46647"/>
    <cellStyle name="Background 3 6 2 4" xfId="24983"/>
    <cellStyle name="Background 3 6 2 5" xfId="38166"/>
    <cellStyle name="Background 3 6 3" xfId="10530"/>
    <cellStyle name="Background 3 6 3 2" xfId="21293"/>
    <cellStyle name="Background 3 6 3 2 2" xfId="32909"/>
    <cellStyle name="Background 3 6 3 2 3" xfId="48765"/>
    <cellStyle name="Background 3 6 3 3" xfId="27101"/>
    <cellStyle name="Background 3 6 3 4" xfId="40690"/>
    <cellStyle name="Background 3 6 4" xfId="18006"/>
    <cellStyle name="Background 3 6 4 2" xfId="29622"/>
    <cellStyle name="Background 3 6 4 3" xfId="45478"/>
    <cellStyle name="Background 3 6 5" xfId="3381"/>
    <cellStyle name="Background 3 6 6" xfId="23814"/>
    <cellStyle name="Background 3 6 7" xfId="35634"/>
    <cellStyle name="Background 3 7" xfId="3141"/>
    <cellStyle name="Background 3 7 2" xfId="10370"/>
    <cellStyle name="Background 3 7 2 2" xfId="21147"/>
    <cellStyle name="Background 3 7 2 2 2" xfId="32763"/>
    <cellStyle name="Background 3 7 2 2 3" xfId="48619"/>
    <cellStyle name="Background 3 7 2 3" xfId="26955"/>
    <cellStyle name="Background 3 7 2 4" xfId="40537"/>
    <cellStyle name="Background 3 7 3" xfId="17860"/>
    <cellStyle name="Background 3 7 3 2" xfId="29476"/>
    <cellStyle name="Background 3 7 3 3" xfId="45332"/>
    <cellStyle name="Background 3 7 4" xfId="23668"/>
    <cellStyle name="Background 3 7 5" xfId="35448"/>
    <cellStyle name="Background 3 8" xfId="7315"/>
    <cellStyle name="Background 3 8 2" xfId="9985"/>
    <cellStyle name="Background 3 8 2 2" xfId="20964"/>
    <cellStyle name="Background 3 8 2 2 2" xfId="32580"/>
    <cellStyle name="Background 3 8 2 2 3" xfId="48436"/>
    <cellStyle name="Background 3 8 2 3" xfId="26772"/>
    <cellStyle name="Background 3 8 2 4" xfId="40265"/>
    <cellStyle name="Background 3 8 3" xfId="19029"/>
    <cellStyle name="Background 3 8 3 2" xfId="30645"/>
    <cellStyle name="Background 3 8 3 3" xfId="46501"/>
    <cellStyle name="Background 3 8 4" xfId="24837"/>
    <cellStyle name="Background 3 8 5" xfId="37987"/>
    <cellStyle name="Background 3 9" xfId="16508"/>
    <cellStyle name="Background 3 9 2" xfId="22316"/>
    <cellStyle name="Background 3 9 2 2" xfId="33932"/>
    <cellStyle name="Background 3 9 2 3" xfId="49788"/>
    <cellStyle name="Background 3 9 3" xfId="28124"/>
    <cellStyle name="Background 3 9 4" xfId="43980"/>
    <cellStyle name="Background 4" xfId="631"/>
    <cellStyle name="Background 4 10" xfId="17713"/>
    <cellStyle name="Background 4 10 2" xfId="29329"/>
    <cellStyle name="Background 4 10 3" xfId="45185"/>
    <cellStyle name="Background 4 11" xfId="2715"/>
    <cellStyle name="Background 4 12" xfId="23521"/>
    <cellStyle name="Background 4 13" xfId="35172"/>
    <cellStyle name="Background 4 2" xfId="1182"/>
    <cellStyle name="Background 4 2 2" xfId="1908"/>
    <cellStyle name="Background 4 2 2 2" xfId="8452"/>
    <cellStyle name="Background 4 2 2 2 2" xfId="17494"/>
    <cellStyle name="Background 4 2 2 2 2 2" xfId="23302"/>
    <cellStyle name="Background 4 2 2 2 2 2 2" xfId="34918"/>
    <cellStyle name="Background 4 2 2 2 2 2 3" xfId="50774"/>
    <cellStyle name="Background 4 2 2 2 2 3" xfId="29110"/>
    <cellStyle name="Background 4 2 2 2 2 4" xfId="44966"/>
    <cellStyle name="Background 4 2 2 2 3" xfId="20015"/>
    <cellStyle name="Background 4 2 2 2 3 2" xfId="31631"/>
    <cellStyle name="Background 4 2 2 2 3 3" xfId="47487"/>
    <cellStyle name="Background 4 2 2 2 4" xfId="25823"/>
    <cellStyle name="Background 4 2 2 2 5" xfId="39042"/>
    <cellStyle name="Background 4 2 2 3" xfId="11425"/>
    <cellStyle name="Background 4 2 2 3 2" xfId="22133"/>
    <cellStyle name="Background 4 2 2 3 2 2" xfId="33749"/>
    <cellStyle name="Background 4 2 2 3 2 3" xfId="49605"/>
    <cellStyle name="Background 4 2 2 3 3" xfId="27941"/>
    <cellStyle name="Background 4 2 2 3 4" xfId="41557"/>
    <cellStyle name="Background 4 2 2 4" xfId="18846"/>
    <cellStyle name="Background 4 2 2 4 2" xfId="30462"/>
    <cellStyle name="Background 4 2 2 4 3" xfId="46318"/>
    <cellStyle name="Background 4 2 2 5" xfId="4435"/>
    <cellStyle name="Background 4 2 2 6" xfId="24654"/>
    <cellStyle name="Background 4 2 2 7" xfId="36573"/>
    <cellStyle name="Background 4 2 3" xfId="7808"/>
    <cellStyle name="Background 4 2 3 2" xfId="10813"/>
    <cellStyle name="Background 4 2 3 2 2" xfId="21549"/>
    <cellStyle name="Background 4 2 3 2 2 2" xfId="33165"/>
    <cellStyle name="Background 4 2 3 2 2 3" xfId="49021"/>
    <cellStyle name="Background 4 2 3 2 3" xfId="27357"/>
    <cellStyle name="Background 4 2 3 2 4" xfId="40957"/>
    <cellStyle name="Background 4 2 3 3" xfId="19431"/>
    <cellStyle name="Background 4 2 3 3 2" xfId="31047"/>
    <cellStyle name="Background 4 2 3 3 3" xfId="46903"/>
    <cellStyle name="Background 4 2 3 4" xfId="25239"/>
    <cellStyle name="Background 4 2 3 5" xfId="38428"/>
    <cellStyle name="Background 4 2 4" xfId="16910"/>
    <cellStyle name="Background 4 2 4 2" xfId="22718"/>
    <cellStyle name="Background 4 2 4 2 2" xfId="34334"/>
    <cellStyle name="Background 4 2 4 2 3" xfId="50190"/>
    <cellStyle name="Background 4 2 4 3" xfId="28526"/>
    <cellStyle name="Background 4 2 4 4" xfId="44382"/>
    <cellStyle name="Background 4 2 5" xfId="9573"/>
    <cellStyle name="Background 4 2 5 2" xfId="20599"/>
    <cellStyle name="Background 4 2 5 2 2" xfId="32215"/>
    <cellStyle name="Background 4 2 5 2 3" xfId="48071"/>
    <cellStyle name="Background 4 2 5 3" xfId="26407"/>
    <cellStyle name="Background 4 2 5 4" xfId="39875"/>
    <cellStyle name="Background 4 2 6" xfId="18262"/>
    <cellStyle name="Background 4 2 6 2" xfId="29878"/>
    <cellStyle name="Background 4 2 6 3" xfId="45734"/>
    <cellStyle name="Background 4 2 7" xfId="3709"/>
    <cellStyle name="Background 4 2 8" xfId="24070"/>
    <cellStyle name="Background 4 2 9" xfId="35927"/>
    <cellStyle name="Background 4 3" xfId="1392"/>
    <cellStyle name="Background 4 3 2" xfId="7990"/>
    <cellStyle name="Background 4 3 2 2" xfId="11003"/>
    <cellStyle name="Background 4 3 2 2 2" xfId="21731"/>
    <cellStyle name="Background 4 3 2 2 2 2" xfId="33347"/>
    <cellStyle name="Background 4 3 2 2 2 3" xfId="49203"/>
    <cellStyle name="Background 4 3 2 2 3" xfId="27539"/>
    <cellStyle name="Background 4 3 2 2 4" xfId="41145"/>
    <cellStyle name="Background 4 3 2 3" xfId="19613"/>
    <cellStyle name="Background 4 3 2 3 2" xfId="31229"/>
    <cellStyle name="Background 4 3 2 3 3" xfId="47085"/>
    <cellStyle name="Background 4 3 2 4" xfId="25421"/>
    <cellStyle name="Background 4 3 2 5" xfId="38610"/>
    <cellStyle name="Background 4 3 3" xfId="17092"/>
    <cellStyle name="Background 4 3 3 2" xfId="22900"/>
    <cellStyle name="Background 4 3 3 2 2" xfId="34516"/>
    <cellStyle name="Background 4 3 3 2 3" xfId="50372"/>
    <cellStyle name="Background 4 3 3 3" xfId="28708"/>
    <cellStyle name="Background 4 3 3 4" xfId="44564"/>
    <cellStyle name="Background 4 3 4" xfId="9755"/>
    <cellStyle name="Background 4 3 4 2" xfId="20781"/>
    <cellStyle name="Background 4 3 4 2 2" xfId="32397"/>
    <cellStyle name="Background 4 3 4 2 3" xfId="48253"/>
    <cellStyle name="Background 4 3 4 3" xfId="26589"/>
    <cellStyle name="Background 4 3 4 4" xfId="40057"/>
    <cellStyle name="Background 4 3 5" xfId="18444"/>
    <cellStyle name="Background 4 3 5 2" xfId="30060"/>
    <cellStyle name="Background 4 3 5 3" xfId="45916"/>
    <cellStyle name="Background 4 3 6" xfId="3919"/>
    <cellStyle name="Background 4 3 7" xfId="24252"/>
    <cellStyle name="Background 4 3 8" xfId="36117"/>
    <cellStyle name="Background 4 4" xfId="1687"/>
    <cellStyle name="Background 4 4 2" xfId="8250"/>
    <cellStyle name="Background 4 4 2 2" xfId="11272"/>
    <cellStyle name="Background 4 4 2 2 2" xfId="21987"/>
    <cellStyle name="Background 4 4 2 2 2 2" xfId="33603"/>
    <cellStyle name="Background 4 4 2 2 2 3" xfId="49459"/>
    <cellStyle name="Background 4 4 2 2 3" xfId="27795"/>
    <cellStyle name="Background 4 4 2 2 4" xfId="41408"/>
    <cellStyle name="Background 4 4 2 3" xfId="19869"/>
    <cellStyle name="Background 4 4 2 3 2" xfId="31485"/>
    <cellStyle name="Background 4 4 2 3 3" xfId="47341"/>
    <cellStyle name="Background 4 4 2 4" xfId="25677"/>
    <cellStyle name="Background 4 4 2 5" xfId="38869"/>
    <cellStyle name="Background 4 4 3" xfId="17348"/>
    <cellStyle name="Background 4 4 3 2" xfId="23156"/>
    <cellStyle name="Background 4 4 3 2 2" xfId="34772"/>
    <cellStyle name="Background 4 4 3 2 3" xfId="50628"/>
    <cellStyle name="Background 4 4 3 3" xfId="28964"/>
    <cellStyle name="Background 4 4 3 4" xfId="44820"/>
    <cellStyle name="Background 4 4 4" xfId="9427"/>
    <cellStyle name="Background 4 4 4 2" xfId="20453"/>
    <cellStyle name="Background 4 4 4 2 2" xfId="32069"/>
    <cellStyle name="Background 4 4 4 2 3" xfId="47925"/>
    <cellStyle name="Background 4 4 4 3" xfId="26261"/>
    <cellStyle name="Background 4 4 4 4" xfId="39729"/>
    <cellStyle name="Background 4 4 5" xfId="18700"/>
    <cellStyle name="Background 4 4 5 2" xfId="30316"/>
    <cellStyle name="Background 4 4 5 3" xfId="46172"/>
    <cellStyle name="Background 4 4 6" xfId="4214"/>
    <cellStyle name="Background 4 4 7" xfId="24508"/>
    <cellStyle name="Background 4 4 8" xfId="36396"/>
    <cellStyle name="Background 4 5" xfId="957"/>
    <cellStyle name="Background 4 5 2" xfId="7652"/>
    <cellStyle name="Background 4 5 2 2" xfId="16764"/>
    <cellStyle name="Background 4 5 2 2 2" xfId="22572"/>
    <cellStyle name="Background 4 5 2 2 2 2" xfId="34188"/>
    <cellStyle name="Background 4 5 2 2 2 3" xfId="50044"/>
    <cellStyle name="Background 4 5 2 2 3" xfId="28380"/>
    <cellStyle name="Background 4 5 2 2 4" xfId="44236"/>
    <cellStyle name="Background 4 5 2 3" xfId="19285"/>
    <cellStyle name="Background 4 5 2 3 2" xfId="30901"/>
    <cellStyle name="Background 4 5 2 3 3" xfId="46757"/>
    <cellStyle name="Background 4 5 2 4" xfId="25093"/>
    <cellStyle name="Background 4 5 2 5" xfId="38278"/>
    <cellStyle name="Background 4 5 3" xfId="10640"/>
    <cellStyle name="Background 4 5 3 2" xfId="21403"/>
    <cellStyle name="Background 4 5 3 2 2" xfId="33019"/>
    <cellStyle name="Background 4 5 3 2 3" xfId="48875"/>
    <cellStyle name="Background 4 5 3 3" xfId="27211"/>
    <cellStyle name="Background 4 5 3 4" xfId="40800"/>
    <cellStyle name="Background 4 5 4" xfId="18116"/>
    <cellStyle name="Background 4 5 4 2" xfId="29732"/>
    <cellStyle name="Background 4 5 4 3" xfId="45588"/>
    <cellStyle name="Background 4 5 5" xfId="3493"/>
    <cellStyle name="Background 4 5 6" xfId="23924"/>
    <cellStyle name="Background 4 5 7" xfId="35746"/>
    <cellStyle name="Background 4 6" xfId="3180"/>
    <cellStyle name="Background 4 6 2" xfId="10409"/>
    <cellStyle name="Background 4 6 2 2" xfId="21183"/>
    <cellStyle name="Background 4 6 2 2 2" xfId="32799"/>
    <cellStyle name="Background 4 6 2 2 3" xfId="48655"/>
    <cellStyle name="Background 4 6 2 3" xfId="26991"/>
    <cellStyle name="Background 4 6 2 4" xfId="40575"/>
    <cellStyle name="Background 4 6 3" xfId="17896"/>
    <cellStyle name="Background 4 6 3 2" xfId="29512"/>
    <cellStyle name="Background 4 6 3 3" xfId="45368"/>
    <cellStyle name="Background 4 6 4" xfId="23704"/>
    <cellStyle name="Background 4 6 5" xfId="35486"/>
    <cellStyle name="Background 4 7" xfId="7351"/>
    <cellStyle name="Background 4 7 2" xfId="10021"/>
    <cellStyle name="Background 4 7 2 2" xfId="21000"/>
    <cellStyle name="Background 4 7 2 2 2" xfId="32616"/>
    <cellStyle name="Background 4 7 2 2 3" xfId="48472"/>
    <cellStyle name="Background 4 7 2 3" xfId="26808"/>
    <cellStyle name="Background 4 7 2 4" xfId="40301"/>
    <cellStyle name="Background 4 7 3" xfId="19065"/>
    <cellStyle name="Background 4 7 3 2" xfId="30681"/>
    <cellStyle name="Background 4 7 3 3" xfId="46537"/>
    <cellStyle name="Background 4 7 4" xfId="24873"/>
    <cellStyle name="Background 4 7 5" xfId="38023"/>
    <cellStyle name="Background 4 8" xfId="16544"/>
    <cellStyle name="Background 4 8 2" xfId="22352"/>
    <cellStyle name="Background 4 8 2 2" xfId="33968"/>
    <cellStyle name="Background 4 8 2 3" xfId="49824"/>
    <cellStyle name="Background 4 8 3" xfId="28160"/>
    <cellStyle name="Background 4 8 4" xfId="44016"/>
    <cellStyle name="Background 4 9" xfId="9171"/>
    <cellStyle name="Background 4 9 2" xfId="20197"/>
    <cellStyle name="Background 4 9 2 2" xfId="31813"/>
    <cellStyle name="Background 4 9 2 3" xfId="47669"/>
    <cellStyle name="Background 4 9 3" xfId="26005"/>
    <cellStyle name="Background 4 9 4" xfId="39473"/>
    <cellStyle name="Background 5" xfId="685"/>
    <cellStyle name="Background 5 10" xfId="17749"/>
    <cellStyle name="Background 5 10 2" xfId="29365"/>
    <cellStyle name="Background 5 10 3" xfId="45221"/>
    <cellStyle name="Background 5 11" xfId="2769"/>
    <cellStyle name="Background 5 12" xfId="23557"/>
    <cellStyle name="Background 5 13" xfId="35216"/>
    <cellStyle name="Background 5 2" xfId="1236"/>
    <cellStyle name="Background 5 2 2" xfId="1944"/>
    <cellStyle name="Background 5 2 2 2" xfId="8488"/>
    <cellStyle name="Background 5 2 2 2 2" xfId="17530"/>
    <cellStyle name="Background 5 2 2 2 2 2" xfId="23338"/>
    <cellStyle name="Background 5 2 2 2 2 2 2" xfId="34954"/>
    <cellStyle name="Background 5 2 2 2 2 2 3" xfId="50810"/>
    <cellStyle name="Background 5 2 2 2 2 3" xfId="29146"/>
    <cellStyle name="Background 5 2 2 2 2 4" xfId="45002"/>
    <cellStyle name="Background 5 2 2 2 3" xfId="20051"/>
    <cellStyle name="Background 5 2 2 2 3 2" xfId="31667"/>
    <cellStyle name="Background 5 2 2 2 3 3" xfId="47523"/>
    <cellStyle name="Background 5 2 2 2 4" xfId="25859"/>
    <cellStyle name="Background 5 2 2 2 5" xfId="39078"/>
    <cellStyle name="Background 5 2 2 3" xfId="11461"/>
    <cellStyle name="Background 5 2 2 3 2" xfId="22169"/>
    <cellStyle name="Background 5 2 2 3 2 2" xfId="33785"/>
    <cellStyle name="Background 5 2 2 3 2 3" xfId="49641"/>
    <cellStyle name="Background 5 2 2 3 3" xfId="27977"/>
    <cellStyle name="Background 5 2 2 3 4" xfId="41593"/>
    <cellStyle name="Background 5 2 2 4" xfId="18882"/>
    <cellStyle name="Background 5 2 2 4 2" xfId="30498"/>
    <cellStyle name="Background 5 2 2 4 3" xfId="46354"/>
    <cellStyle name="Background 5 2 2 5" xfId="4471"/>
    <cellStyle name="Background 5 2 2 6" xfId="24690"/>
    <cellStyle name="Background 5 2 2 7" xfId="36609"/>
    <cellStyle name="Background 5 2 3" xfId="7844"/>
    <cellStyle name="Background 5 2 3 2" xfId="10855"/>
    <cellStyle name="Background 5 2 3 2 2" xfId="21585"/>
    <cellStyle name="Background 5 2 3 2 2 2" xfId="33201"/>
    <cellStyle name="Background 5 2 3 2 2 3" xfId="49057"/>
    <cellStyle name="Background 5 2 3 2 3" xfId="27393"/>
    <cellStyle name="Background 5 2 3 2 4" xfId="40998"/>
    <cellStyle name="Background 5 2 3 3" xfId="19467"/>
    <cellStyle name="Background 5 2 3 3 2" xfId="31083"/>
    <cellStyle name="Background 5 2 3 3 3" xfId="46939"/>
    <cellStyle name="Background 5 2 3 4" xfId="25275"/>
    <cellStyle name="Background 5 2 3 5" xfId="38464"/>
    <cellStyle name="Background 5 2 4" xfId="16946"/>
    <cellStyle name="Background 5 2 4 2" xfId="22754"/>
    <cellStyle name="Background 5 2 4 2 2" xfId="34370"/>
    <cellStyle name="Background 5 2 4 2 3" xfId="50226"/>
    <cellStyle name="Background 5 2 4 3" xfId="28562"/>
    <cellStyle name="Background 5 2 4 4" xfId="44418"/>
    <cellStyle name="Background 5 2 5" xfId="9609"/>
    <cellStyle name="Background 5 2 5 2" xfId="20635"/>
    <cellStyle name="Background 5 2 5 2 2" xfId="32251"/>
    <cellStyle name="Background 5 2 5 2 3" xfId="48107"/>
    <cellStyle name="Background 5 2 5 3" xfId="26443"/>
    <cellStyle name="Background 5 2 5 4" xfId="39911"/>
    <cellStyle name="Background 5 2 6" xfId="18298"/>
    <cellStyle name="Background 5 2 6 2" xfId="29914"/>
    <cellStyle name="Background 5 2 6 3" xfId="45770"/>
    <cellStyle name="Background 5 2 7" xfId="3763"/>
    <cellStyle name="Background 5 2 8" xfId="24106"/>
    <cellStyle name="Background 5 2 9" xfId="35971"/>
    <cellStyle name="Background 5 3" xfId="1428"/>
    <cellStyle name="Background 5 3 2" xfId="8026"/>
    <cellStyle name="Background 5 3 2 2" xfId="11039"/>
    <cellStyle name="Background 5 3 2 2 2" xfId="21767"/>
    <cellStyle name="Background 5 3 2 2 2 2" xfId="33383"/>
    <cellStyle name="Background 5 3 2 2 2 3" xfId="49239"/>
    <cellStyle name="Background 5 3 2 2 3" xfId="27575"/>
    <cellStyle name="Background 5 3 2 2 4" xfId="41181"/>
    <cellStyle name="Background 5 3 2 3" xfId="19649"/>
    <cellStyle name="Background 5 3 2 3 2" xfId="31265"/>
    <cellStyle name="Background 5 3 2 3 3" xfId="47121"/>
    <cellStyle name="Background 5 3 2 4" xfId="25457"/>
    <cellStyle name="Background 5 3 2 5" xfId="38646"/>
    <cellStyle name="Background 5 3 3" xfId="17128"/>
    <cellStyle name="Background 5 3 3 2" xfId="22936"/>
    <cellStyle name="Background 5 3 3 2 2" xfId="34552"/>
    <cellStyle name="Background 5 3 3 2 3" xfId="50408"/>
    <cellStyle name="Background 5 3 3 3" xfId="28744"/>
    <cellStyle name="Background 5 3 3 4" xfId="44600"/>
    <cellStyle name="Background 5 3 4" xfId="9791"/>
    <cellStyle name="Background 5 3 4 2" xfId="20817"/>
    <cellStyle name="Background 5 3 4 2 2" xfId="32433"/>
    <cellStyle name="Background 5 3 4 2 3" xfId="48289"/>
    <cellStyle name="Background 5 3 4 3" xfId="26625"/>
    <cellStyle name="Background 5 3 4 4" xfId="40093"/>
    <cellStyle name="Background 5 3 5" xfId="18480"/>
    <cellStyle name="Background 5 3 5 2" xfId="30096"/>
    <cellStyle name="Background 5 3 5 3" xfId="45952"/>
    <cellStyle name="Background 5 3 6" xfId="3955"/>
    <cellStyle name="Background 5 3 7" xfId="24288"/>
    <cellStyle name="Background 5 3 8" xfId="36153"/>
    <cellStyle name="Background 5 4" xfId="1737"/>
    <cellStyle name="Background 5 4 2" xfId="8286"/>
    <cellStyle name="Background 5 4 2 2" xfId="11313"/>
    <cellStyle name="Background 5 4 2 2 2" xfId="22023"/>
    <cellStyle name="Background 5 4 2 2 2 2" xfId="33639"/>
    <cellStyle name="Background 5 4 2 2 2 3" xfId="49495"/>
    <cellStyle name="Background 5 4 2 2 3" xfId="27831"/>
    <cellStyle name="Background 5 4 2 2 4" xfId="41446"/>
    <cellStyle name="Background 5 4 2 3" xfId="19905"/>
    <cellStyle name="Background 5 4 2 3 2" xfId="31521"/>
    <cellStyle name="Background 5 4 2 3 3" xfId="47377"/>
    <cellStyle name="Background 5 4 2 4" xfId="25713"/>
    <cellStyle name="Background 5 4 2 5" xfId="38905"/>
    <cellStyle name="Background 5 4 3" xfId="17384"/>
    <cellStyle name="Background 5 4 3 2" xfId="23192"/>
    <cellStyle name="Background 5 4 3 2 2" xfId="34808"/>
    <cellStyle name="Background 5 4 3 2 3" xfId="50664"/>
    <cellStyle name="Background 5 4 3 3" xfId="29000"/>
    <cellStyle name="Background 5 4 3 4" xfId="44856"/>
    <cellStyle name="Background 5 4 4" xfId="9463"/>
    <cellStyle name="Background 5 4 4 2" xfId="20489"/>
    <cellStyle name="Background 5 4 4 2 2" xfId="32105"/>
    <cellStyle name="Background 5 4 4 2 3" xfId="47961"/>
    <cellStyle name="Background 5 4 4 3" xfId="26297"/>
    <cellStyle name="Background 5 4 4 4" xfId="39765"/>
    <cellStyle name="Background 5 4 5" xfId="18736"/>
    <cellStyle name="Background 5 4 5 2" xfId="30352"/>
    <cellStyle name="Background 5 4 5 3" xfId="46208"/>
    <cellStyle name="Background 5 4 6" xfId="4264"/>
    <cellStyle name="Background 5 4 7" xfId="24544"/>
    <cellStyle name="Background 5 4 8" xfId="36436"/>
    <cellStyle name="Background 5 5" xfId="997"/>
    <cellStyle name="Background 5 5 2" xfId="7692"/>
    <cellStyle name="Background 5 5 2 2" xfId="16800"/>
    <cellStyle name="Background 5 5 2 2 2" xfId="22608"/>
    <cellStyle name="Background 5 5 2 2 2 2" xfId="34224"/>
    <cellStyle name="Background 5 5 2 2 2 3" xfId="50080"/>
    <cellStyle name="Background 5 5 2 2 3" xfId="28416"/>
    <cellStyle name="Background 5 5 2 2 4" xfId="44272"/>
    <cellStyle name="Background 5 5 2 3" xfId="19321"/>
    <cellStyle name="Background 5 5 2 3 2" xfId="30937"/>
    <cellStyle name="Background 5 5 2 3 3" xfId="46793"/>
    <cellStyle name="Background 5 5 2 4" xfId="25129"/>
    <cellStyle name="Background 5 5 2 5" xfId="38316"/>
    <cellStyle name="Background 5 5 3" xfId="10676"/>
    <cellStyle name="Background 5 5 3 2" xfId="21439"/>
    <cellStyle name="Background 5 5 3 2 2" xfId="33055"/>
    <cellStyle name="Background 5 5 3 2 3" xfId="48911"/>
    <cellStyle name="Background 5 5 3 3" xfId="27247"/>
    <cellStyle name="Background 5 5 3 4" xfId="40836"/>
    <cellStyle name="Background 5 5 4" xfId="18152"/>
    <cellStyle name="Background 5 5 4 2" xfId="29768"/>
    <cellStyle name="Background 5 5 4 3" xfId="45624"/>
    <cellStyle name="Background 5 5 5" xfId="3533"/>
    <cellStyle name="Background 5 5 6" xfId="23960"/>
    <cellStyle name="Background 5 5 7" xfId="35784"/>
    <cellStyle name="Background 5 6" xfId="3225"/>
    <cellStyle name="Background 5 6 2" xfId="10453"/>
    <cellStyle name="Background 5 6 2 2" xfId="21219"/>
    <cellStyle name="Background 5 6 2 2 2" xfId="32835"/>
    <cellStyle name="Background 5 6 2 2 3" xfId="48691"/>
    <cellStyle name="Background 5 6 2 3" xfId="27027"/>
    <cellStyle name="Background 5 6 2 4" xfId="40616"/>
    <cellStyle name="Background 5 6 3" xfId="17932"/>
    <cellStyle name="Background 5 6 3 2" xfId="29548"/>
    <cellStyle name="Background 5 6 3 3" xfId="45404"/>
    <cellStyle name="Background 5 6 4" xfId="23740"/>
    <cellStyle name="Background 5 6 5" xfId="35527"/>
    <cellStyle name="Background 5 7" xfId="7387"/>
    <cellStyle name="Background 5 7 2" xfId="10062"/>
    <cellStyle name="Background 5 7 2 2" xfId="21036"/>
    <cellStyle name="Background 5 7 2 2 2" xfId="32652"/>
    <cellStyle name="Background 5 7 2 2 3" xfId="48508"/>
    <cellStyle name="Background 5 7 2 3" xfId="26844"/>
    <cellStyle name="Background 5 7 2 4" xfId="40339"/>
    <cellStyle name="Background 5 7 3" xfId="19101"/>
    <cellStyle name="Background 5 7 3 2" xfId="30717"/>
    <cellStyle name="Background 5 7 3 3" xfId="46573"/>
    <cellStyle name="Background 5 7 4" xfId="24909"/>
    <cellStyle name="Background 5 7 5" xfId="38059"/>
    <cellStyle name="Background 5 8" xfId="16580"/>
    <cellStyle name="Background 5 8 2" xfId="22388"/>
    <cellStyle name="Background 5 8 2 2" xfId="34004"/>
    <cellStyle name="Background 5 8 2 3" xfId="49860"/>
    <cellStyle name="Background 5 8 3" xfId="28196"/>
    <cellStyle name="Background 5 8 4" xfId="44052"/>
    <cellStyle name="Background 5 9" xfId="9207"/>
    <cellStyle name="Background 5 9 2" xfId="20233"/>
    <cellStyle name="Background 5 9 2 2" xfId="31849"/>
    <cellStyle name="Background 5 9 2 3" xfId="47705"/>
    <cellStyle name="Background 5 9 3" xfId="26041"/>
    <cellStyle name="Background 5 9 4" xfId="39509"/>
    <cellStyle name="Background 6" xfId="520"/>
    <cellStyle name="Background 6 10" xfId="17640"/>
    <cellStyle name="Background 6 10 2" xfId="29256"/>
    <cellStyle name="Background 6 10 3" xfId="45112"/>
    <cellStyle name="Background 6 11" xfId="2632"/>
    <cellStyle name="Background 6 12" xfId="23448"/>
    <cellStyle name="Background 6 13" xfId="35092"/>
    <cellStyle name="Background 6 2" xfId="1277"/>
    <cellStyle name="Background 6 2 2" xfId="1980"/>
    <cellStyle name="Background 6 2 2 2" xfId="8524"/>
    <cellStyle name="Background 6 2 2 2 2" xfId="17566"/>
    <cellStyle name="Background 6 2 2 2 2 2" xfId="23374"/>
    <cellStyle name="Background 6 2 2 2 2 2 2" xfId="34990"/>
    <cellStyle name="Background 6 2 2 2 2 2 3" xfId="50846"/>
    <cellStyle name="Background 6 2 2 2 2 3" xfId="29182"/>
    <cellStyle name="Background 6 2 2 2 2 4" xfId="45038"/>
    <cellStyle name="Background 6 2 2 2 3" xfId="20087"/>
    <cellStyle name="Background 6 2 2 2 3 2" xfId="31703"/>
    <cellStyle name="Background 6 2 2 2 3 3" xfId="47559"/>
    <cellStyle name="Background 6 2 2 2 4" xfId="25895"/>
    <cellStyle name="Background 6 2 2 2 5" xfId="39114"/>
    <cellStyle name="Background 6 2 2 3" xfId="11497"/>
    <cellStyle name="Background 6 2 2 3 2" xfId="22205"/>
    <cellStyle name="Background 6 2 2 3 2 2" xfId="33821"/>
    <cellStyle name="Background 6 2 2 3 2 3" xfId="49677"/>
    <cellStyle name="Background 6 2 2 3 3" xfId="28013"/>
    <cellStyle name="Background 6 2 2 3 4" xfId="41629"/>
    <cellStyle name="Background 6 2 2 4" xfId="18918"/>
    <cellStyle name="Background 6 2 2 4 2" xfId="30534"/>
    <cellStyle name="Background 6 2 2 4 3" xfId="46390"/>
    <cellStyle name="Background 6 2 2 5" xfId="4507"/>
    <cellStyle name="Background 6 2 2 6" xfId="24726"/>
    <cellStyle name="Background 6 2 2 7" xfId="36645"/>
    <cellStyle name="Background 6 2 3" xfId="7880"/>
    <cellStyle name="Background 6 2 3 2" xfId="10892"/>
    <cellStyle name="Background 6 2 3 2 2" xfId="21621"/>
    <cellStyle name="Background 6 2 3 2 2 2" xfId="33237"/>
    <cellStyle name="Background 6 2 3 2 2 3" xfId="49093"/>
    <cellStyle name="Background 6 2 3 2 3" xfId="27429"/>
    <cellStyle name="Background 6 2 3 2 4" xfId="41034"/>
    <cellStyle name="Background 6 2 3 3" xfId="19503"/>
    <cellStyle name="Background 6 2 3 3 2" xfId="31119"/>
    <cellStyle name="Background 6 2 3 3 3" xfId="46975"/>
    <cellStyle name="Background 6 2 3 4" xfId="25311"/>
    <cellStyle name="Background 6 2 3 5" xfId="38500"/>
    <cellStyle name="Background 6 2 4" xfId="16982"/>
    <cellStyle name="Background 6 2 4 2" xfId="22790"/>
    <cellStyle name="Background 6 2 4 2 2" xfId="34406"/>
    <cellStyle name="Background 6 2 4 2 3" xfId="50262"/>
    <cellStyle name="Background 6 2 4 3" xfId="28598"/>
    <cellStyle name="Background 6 2 4 4" xfId="44454"/>
    <cellStyle name="Background 6 2 5" xfId="9645"/>
    <cellStyle name="Background 6 2 5 2" xfId="20671"/>
    <cellStyle name="Background 6 2 5 2 2" xfId="32287"/>
    <cellStyle name="Background 6 2 5 2 3" xfId="48143"/>
    <cellStyle name="Background 6 2 5 3" xfId="26479"/>
    <cellStyle name="Background 6 2 5 4" xfId="39947"/>
    <cellStyle name="Background 6 2 6" xfId="18334"/>
    <cellStyle name="Background 6 2 6 2" xfId="29950"/>
    <cellStyle name="Background 6 2 6 3" xfId="45806"/>
    <cellStyle name="Background 6 2 7" xfId="3804"/>
    <cellStyle name="Background 6 2 8" xfId="24142"/>
    <cellStyle name="Background 6 2 9" xfId="36007"/>
    <cellStyle name="Background 6 3" xfId="1464"/>
    <cellStyle name="Background 6 3 2" xfId="8062"/>
    <cellStyle name="Background 6 3 2 2" xfId="11075"/>
    <cellStyle name="Background 6 3 2 2 2" xfId="21803"/>
    <cellStyle name="Background 6 3 2 2 2 2" xfId="33419"/>
    <cellStyle name="Background 6 3 2 2 2 3" xfId="49275"/>
    <cellStyle name="Background 6 3 2 2 3" xfId="27611"/>
    <cellStyle name="Background 6 3 2 2 4" xfId="41217"/>
    <cellStyle name="Background 6 3 2 3" xfId="19685"/>
    <cellStyle name="Background 6 3 2 3 2" xfId="31301"/>
    <cellStyle name="Background 6 3 2 3 3" xfId="47157"/>
    <cellStyle name="Background 6 3 2 4" xfId="25493"/>
    <cellStyle name="Background 6 3 2 5" xfId="38682"/>
    <cellStyle name="Background 6 3 3" xfId="17164"/>
    <cellStyle name="Background 6 3 3 2" xfId="22972"/>
    <cellStyle name="Background 6 3 3 2 2" xfId="34588"/>
    <cellStyle name="Background 6 3 3 2 3" xfId="50444"/>
    <cellStyle name="Background 6 3 3 3" xfId="28780"/>
    <cellStyle name="Background 6 3 3 4" xfId="44636"/>
    <cellStyle name="Background 6 3 4" xfId="9827"/>
    <cellStyle name="Background 6 3 4 2" xfId="20853"/>
    <cellStyle name="Background 6 3 4 2 2" xfId="32469"/>
    <cellStyle name="Background 6 3 4 2 3" xfId="48325"/>
    <cellStyle name="Background 6 3 4 3" xfId="26661"/>
    <cellStyle name="Background 6 3 4 4" xfId="40129"/>
    <cellStyle name="Background 6 3 5" xfId="18516"/>
    <cellStyle name="Background 6 3 5 2" xfId="30132"/>
    <cellStyle name="Background 6 3 5 3" xfId="45988"/>
    <cellStyle name="Background 6 3 6" xfId="3991"/>
    <cellStyle name="Background 6 3 7" xfId="24324"/>
    <cellStyle name="Background 6 3 8" xfId="36189"/>
    <cellStyle name="Background 6 4" xfId="1608"/>
    <cellStyle name="Background 6 4 2" xfId="8173"/>
    <cellStyle name="Background 6 4 2 2" xfId="11199"/>
    <cellStyle name="Background 6 4 2 2 2" xfId="21914"/>
    <cellStyle name="Background 6 4 2 2 2 2" xfId="33530"/>
    <cellStyle name="Background 6 4 2 2 2 3" xfId="49386"/>
    <cellStyle name="Background 6 4 2 2 3" xfId="27722"/>
    <cellStyle name="Background 6 4 2 2 4" xfId="41335"/>
    <cellStyle name="Background 6 4 2 3" xfId="19796"/>
    <cellStyle name="Background 6 4 2 3 2" xfId="31412"/>
    <cellStyle name="Background 6 4 2 3 3" xfId="47268"/>
    <cellStyle name="Background 6 4 2 4" xfId="25604"/>
    <cellStyle name="Background 6 4 2 5" xfId="38793"/>
    <cellStyle name="Background 6 4 3" xfId="17275"/>
    <cellStyle name="Background 6 4 3 2" xfId="23083"/>
    <cellStyle name="Background 6 4 3 2 2" xfId="34699"/>
    <cellStyle name="Background 6 4 3 2 3" xfId="50555"/>
    <cellStyle name="Background 6 4 3 3" xfId="28891"/>
    <cellStyle name="Background 6 4 3 4" xfId="44747"/>
    <cellStyle name="Background 6 4 4" xfId="9354"/>
    <cellStyle name="Background 6 4 4 2" xfId="20380"/>
    <cellStyle name="Background 6 4 4 2 2" xfId="31996"/>
    <cellStyle name="Background 6 4 4 2 3" xfId="47852"/>
    <cellStyle name="Background 6 4 4 3" xfId="26188"/>
    <cellStyle name="Background 6 4 4 4" xfId="39656"/>
    <cellStyle name="Background 6 4 5" xfId="18627"/>
    <cellStyle name="Background 6 4 5 2" xfId="30243"/>
    <cellStyle name="Background 6 4 5 3" xfId="46099"/>
    <cellStyle name="Background 6 4 6" xfId="4135"/>
    <cellStyle name="Background 6 4 7" xfId="24435"/>
    <cellStyle name="Background 6 4 8" xfId="36318"/>
    <cellStyle name="Background 6 5" xfId="883"/>
    <cellStyle name="Background 6 5 2" xfId="7578"/>
    <cellStyle name="Background 6 5 2 2" xfId="16691"/>
    <cellStyle name="Background 6 5 2 2 2" xfId="22499"/>
    <cellStyle name="Background 6 5 2 2 2 2" xfId="34115"/>
    <cellStyle name="Background 6 5 2 2 2 3" xfId="49971"/>
    <cellStyle name="Background 6 5 2 2 3" xfId="28307"/>
    <cellStyle name="Background 6 5 2 2 4" xfId="44163"/>
    <cellStyle name="Background 6 5 2 3" xfId="19212"/>
    <cellStyle name="Background 6 5 2 3 2" xfId="30828"/>
    <cellStyle name="Background 6 5 2 3 3" xfId="46684"/>
    <cellStyle name="Background 6 5 2 4" xfId="25020"/>
    <cellStyle name="Background 6 5 2 5" xfId="38204"/>
    <cellStyle name="Background 6 5 3" xfId="10567"/>
    <cellStyle name="Background 6 5 3 2" xfId="21330"/>
    <cellStyle name="Background 6 5 3 2 2" xfId="32946"/>
    <cellStyle name="Background 6 5 3 2 3" xfId="48802"/>
    <cellStyle name="Background 6 5 3 3" xfId="27138"/>
    <cellStyle name="Background 6 5 3 4" xfId="40727"/>
    <cellStyle name="Background 6 5 4" xfId="18043"/>
    <cellStyle name="Background 6 5 4 2" xfId="29659"/>
    <cellStyle name="Background 6 5 4 3" xfId="45515"/>
    <cellStyle name="Background 6 5 5" xfId="3419"/>
    <cellStyle name="Background 6 5 6" xfId="23851"/>
    <cellStyle name="Background 6 5 7" xfId="35672"/>
    <cellStyle name="Background 6 6" xfId="3082"/>
    <cellStyle name="Background 6 6 2" xfId="10312"/>
    <cellStyle name="Background 6 6 2 2" xfId="21110"/>
    <cellStyle name="Background 6 6 2 2 2" xfId="32726"/>
    <cellStyle name="Background 6 6 2 2 3" xfId="48582"/>
    <cellStyle name="Background 6 6 2 3" xfId="26918"/>
    <cellStyle name="Background 6 6 2 4" xfId="40490"/>
    <cellStyle name="Background 6 6 3" xfId="17823"/>
    <cellStyle name="Background 6 6 3 2" xfId="29439"/>
    <cellStyle name="Background 6 6 3 3" xfId="45295"/>
    <cellStyle name="Background 6 6 4" xfId="23631"/>
    <cellStyle name="Background 6 6 5" xfId="35401"/>
    <cellStyle name="Background 6 7" xfId="7278"/>
    <cellStyle name="Background 6 7 2" xfId="9944"/>
    <cellStyle name="Background 6 7 2 2" xfId="20927"/>
    <cellStyle name="Background 6 7 2 2 2" xfId="32543"/>
    <cellStyle name="Background 6 7 2 2 3" xfId="48399"/>
    <cellStyle name="Background 6 7 2 3" xfId="26735"/>
    <cellStyle name="Background 6 7 2 4" xfId="40228"/>
    <cellStyle name="Background 6 7 3" xfId="18992"/>
    <cellStyle name="Background 6 7 3 2" xfId="30608"/>
    <cellStyle name="Background 6 7 3 3" xfId="46464"/>
    <cellStyle name="Background 6 7 4" xfId="24800"/>
    <cellStyle name="Background 6 7 5" xfId="37950"/>
    <cellStyle name="Background 6 8" xfId="16471"/>
    <cellStyle name="Background 6 8 2" xfId="22279"/>
    <cellStyle name="Background 6 8 2 2" xfId="33895"/>
    <cellStyle name="Background 6 8 2 3" xfId="49751"/>
    <cellStyle name="Background 6 8 3" xfId="28087"/>
    <cellStyle name="Background 6 8 4" xfId="43943"/>
    <cellStyle name="Background 6 9" xfId="9243"/>
    <cellStyle name="Background 6 9 2" xfId="20269"/>
    <cellStyle name="Background 6 9 2 2" xfId="31885"/>
    <cellStyle name="Background 6 9 2 3" xfId="47741"/>
    <cellStyle name="Background 6 9 3" xfId="26077"/>
    <cellStyle name="Background 6 9 4" xfId="39545"/>
    <cellStyle name="Background 7" xfId="1071"/>
    <cellStyle name="Background 7 2" xfId="1835"/>
    <cellStyle name="Background 7 2 2" xfId="8379"/>
    <cellStyle name="Background 7 2 2 2" xfId="17421"/>
    <cellStyle name="Background 7 2 2 2 2" xfId="23229"/>
    <cellStyle name="Background 7 2 2 2 2 2" xfId="34845"/>
    <cellStyle name="Background 7 2 2 2 2 3" xfId="50701"/>
    <cellStyle name="Background 7 2 2 2 3" xfId="29037"/>
    <cellStyle name="Background 7 2 2 2 4" xfId="44893"/>
    <cellStyle name="Background 7 2 2 3" xfId="19942"/>
    <cellStyle name="Background 7 2 2 3 2" xfId="31558"/>
    <cellStyle name="Background 7 2 2 3 3" xfId="47414"/>
    <cellStyle name="Background 7 2 2 4" xfId="25750"/>
    <cellStyle name="Background 7 2 2 5" xfId="38969"/>
    <cellStyle name="Background 7 2 3" xfId="11352"/>
    <cellStyle name="Background 7 2 3 2" xfId="22060"/>
    <cellStyle name="Background 7 2 3 2 2" xfId="33676"/>
    <cellStyle name="Background 7 2 3 2 3" xfId="49532"/>
    <cellStyle name="Background 7 2 3 3" xfId="27868"/>
    <cellStyle name="Background 7 2 3 4" xfId="41484"/>
    <cellStyle name="Background 7 2 4" xfId="18773"/>
    <cellStyle name="Background 7 2 4 2" xfId="30389"/>
    <cellStyle name="Background 7 2 4 3" xfId="46245"/>
    <cellStyle name="Background 7 2 5" xfId="4362"/>
    <cellStyle name="Background 7 2 6" xfId="24581"/>
    <cellStyle name="Background 7 2 7" xfId="36500"/>
    <cellStyle name="Background 7 3" xfId="7735"/>
    <cellStyle name="Background 7 3 2" xfId="10732"/>
    <cellStyle name="Background 7 3 2 2" xfId="21476"/>
    <cellStyle name="Background 7 3 2 2 2" xfId="33092"/>
    <cellStyle name="Background 7 3 2 2 3" xfId="48948"/>
    <cellStyle name="Background 7 3 2 3" xfId="27284"/>
    <cellStyle name="Background 7 3 2 4" xfId="40882"/>
    <cellStyle name="Background 7 3 3" xfId="19358"/>
    <cellStyle name="Background 7 3 3 2" xfId="30974"/>
    <cellStyle name="Background 7 3 3 3" xfId="46830"/>
    <cellStyle name="Background 7 3 4" xfId="25166"/>
    <cellStyle name="Background 7 3 5" xfId="38355"/>
    <cellStyle name="Background 7 4" xfId="16837"/>
    <cellStyle name="Background 7 4 2" xfId="22645"/>
    <cellStyle name="Background 7 4 2 2" xfId="34261"/>
    <cellStyle name="Background 7 4 2 3" xfId="50117"/>
    <cellStyle name="Background 7 4 3" xfId="28453"/>
    <cellStyle name="Background 7 4 4" xfId="44309"/>
    <cellStyle name="Background 7 5" xfId="9500"/>
    <cellStyle name="Background 7 5 2" xfId="20526"/>
    <cellStyle name="Background 7 5 2 2" xfId="32142"/>
    <cellStyle name="Background 7 5 2 3" xfId="47998"/>
    <cellStyle name="Background 7 5 3" xfId="26334"/>
    <cellStyle name="Background 7 5 4" xfId="39802"/>
    <cellStyle name="Background 7 6" xfId="18189"/>
    <cellStyle name="Background 7 6 2" xfId="29805"/>
    <cellStyle name="Background 7 6 3" xfId="45661"/>
    <cellStyle name="Background 7 7" xfId="3598"/>
    <cellStyle name="Background 7 8" xfId="23997"/>
    <cellStyle name="Background 7 9" xfId="35835"/>
    <cellStyle name="Background 8" xfId="1319"/>
    <cellStyle name="Background 8 2" xfId="7917"/>
    <cellStyle name="Background 8 2 2" xfId="10930"/>
    <cellStyle name="Background 8 2 2 2" xfId="21658"/>
    <cellStyle name="Background 8 2 2 2 2" xfId="33274"/>
    <cellStyle name="Background 8 2 2 2 3" xfId="49130"/>
    <cellStyle name="Background 8 2 2 3" xfId="27466"/>
    <cellStyle name="Background 8 2 2 4" xfId="41072"/>
    <cellStyle name="Background 8 2 3" xfId="19540"/>
    <cellStyle name="Background 8 2 3 2" xfId="31156"/>
    <cellStyle name="Background 8 2 3 3" xfId="47012"/>
    <cellStyle name="Background 8 2 4" xfId="25348"/>
    <cellStyle name="Background 8 2 5" xfId="38537"/>
    <cellStyle name="Background 8 3" xfId="17019"/>
    <cellStyle name="Background 8 3 2" xfId="22827"/>
    <cellStyle name="Background 8 3 2 2" xfId="34443"/>
    <cellStyle name="Background 8 3 2 3" xfId="50299"/>
    <cellStyle name="Background 8 3 3" xfId="28635"/>
    <cellStyle name="Background 8 3 4" xfId="44491"/>
    <cellStyle name="Background 8 4" xfId="9682"/>
    <cellStyle name="Background 8 4 2" xfId="20708"/>
    <cellStyle name="Background 8 4 2 2" xfId="32324"/>
    <cellStyle name="Background 8 4 2 3" xfId="48180"/>
    <cellStyle name="Background 8 4 3" xfId="26516"/>
    <cellStyle name="Background 8 4 4" xfId="39984"/>
    <cellStyle name="Background 8 5" xfId="18371"/>
    <cellStyle name="Background 8 5 2" xfId="29987"/>
    <cellStyle name="Background 8 5 3" xfId="45843"/>
    <cellStyle name="Background 8 6" xfId="3846"/>
    <cellStyle name="Background 8 7" xfId="24179"/>
    <cellStyle name="Background 8 8" xfId="36044"/>
    <cellStyle name="Background 9" xfId="1505"/>
    <cellStyle name="Background 9 2" xfId="8099"/>
    <cellStyle name="Background 9 2 2" xfId="11114"/>
    <cellStyle name="Background 9 2 2 2" xfId="21840"/>
    <cellStyle name="Background 9 2 2 2 2" xfId="33456"/>
    <cellStyle name="Background 9 2 2 2 3" xfId="49312"/>
    <cellStyle name="Background 9 2 2 3" xfId="27648"/>
    <cellStyle name="Background 9 2 2 4" xfId="41255"/>
    <cellStyle name="Background 9 2 3" xfId="19722"/>
    <cellStyle name="Background 9 2 3 2" xfId="31338"/>
    <cellStyle name="Background 9 2 3 3" xfId="47194"/>
    <cellStyle name="Background 9 2 4" xfId="25530"/>
    <cellStyle name="Background 9 2 5" xfId="38719"/>
    <cellStyle name="Background 9 3" xfId="17201"/>
    <cellStyle name="Background 9 3 2" xfId="23009"/>
    <cellStyle name="Background 9 3 2 2" xfId="34625"/>
    <cellStyle name="Background 9 3 2 3" xfId="50481"/>
    <cellStyle name="Background 9 3 3" xfId="28817"/>
    <cellStyle name="Background 9 3 4" xfId="44673"/>
    <cellStyle name="Background 9 4" xfId="9280"/>
    <cellStyle name="Background 9 4 2" xfId="20306"/>
    <cellStyle name="Background 9 4 2 2" xfId="31922"/>
    <cellStyle name="Background 9 4 2 3" xfId="47778"/>
    <cellStyle name="Background 9 4 3" xfId="26114"/>
    <cellStyle name="Background 9 4 4" xfId="39582"/>
    <cellStyle name="Background 9 5" xfId="18553"/>
    <cellStyle name="Background 9 5 2" xfId="30169"/>
    <cellStyle name="Background 9 5 3" xfId="46025"/>
    <cellStyle name="Background 9 6" xfId="4032"/>
    <cellStyle name="Background 9 7" xfId="24361"/>
    <cellStyle name="Background 9 8" xfId="36229"/>
    <cellStyle name="Background table" xfId="244"/>
    <cellStyle name="Background table 2" xfId="1"/>
    <cellStyle name="Background table 2 2" xfId="35013"/>
    <cellStyle name="Background table 3" xfId="35036"/>
    <cellStyle name="Bad 2" xfId="245"/>
    <cellStyle name="Bad 3" xfId="246"/>
    <cellStyle name="Calc cel" xfId="247"/>
    <cellStyle name="Calc cel 2" xfId="3"/>
    <cellStyle name="Calc cel 2 2" xfId="187"/>
    <cellStyle name="Calc cel 2 2 10" xfId="6227"/>
    <cellStyle name="Calc cel 2 2 10 2" xfId="37455"/>
    <cellStyle name="Calc cel 2 2 11" xfId="10087"/>
    <cellStyle name="Calc cel 2 2 11 2" xfId="40360"/>
    <cellStyle name="Calc cel 2 2 12" xfId="13827"/>
    <cellStyle name="Calc cel 2 2 12 2" xfId="42714"/>
    <cellStyle name="Calc cel 2 2 13" xfId="13701"/>
    <cellStyle name="Calc cel 2 2 13 2" xfId="42649"/>
    <cellStyle name="Calc cel 2 2 14" xfId="13586"/>
    <cellStyle name="Calc cel 2 2 14 2" xfId="42596"/>
    <cellStyle name="Calc cel 2 2 15" xfId="2540"/>
    <cellStyle name="Calc cel 2 2 16" xfId="35018"/>
    <cellStyle name="Calc cel 2 2 2" xfId="502"/>
    <cellStyle name="Calc cel 2 2 2 10" xfId="9883"/>
    <cellStyle name="Calc cel 2 2 2 10 2" xfId="40179"/>
    <cellStyle name="Calc cel 2 2 2 11" xfId="13450"/>
    <cellStyle name="Calc cel 2 2 2 11 2" xfId="42532"/>
    <cellStyle name="Calc cel 2 2 2 12" xfId="10821"/>
    <cellStyle name="Calc cel 2 2 2 12 2" xfId="40964"/>
    <cellStyle name="Calc cel 2 2 2 13" xfId="2639"/>
    <cellStyle name="Calc cel 2 2 2 14" xfId="35096"/>
    <cellStyle name="Calc cel 2 2 2 2" xfId="1613"/>
    <cellStyle name="Calc cel 2 2 2 2 10" xfId="4140"/>
    <cellStyle name="Calc cel 2 2 2 2 11" xfId="36322"/>
    <cellStyle name="Calc cel 2 2 2 2 2" xfId="2187"/>
    <cellStyle name="Calc cel 2 2 2 2 2 2" xfId="5804"/>
    <cellStyle name="Calc cel 2 2 2 2 2 2 2" xfId="12202"/>
    <cellStyle name="Calc cel 2 2 2 2 2 2 2 2" xfId="41954"/>
    <cellStyle name="Calc cel 2 2 2 2 2 2 3" xfId="37249"/>
    <cellStyle name="Calc cel 2 2 2 2 2 3" xfId="6805"/>
    <cellStyle name="Calc cel 2 2 2 2 2 3 2" xfId="13092"/>
    <cellStyle name="Calc cel 2 2 2 2 2 3 2 2" xfId="42366"/>
    <cellStyle name="Calc cel 2 2 2 2 2 3 3" xfId="37703"/>
    <cellStyle name="Calc cel 2 2 2 2 2 4" xfId="8731"/>
    <cellStyle name="Calc cel 2 2 2 2 2 4 2" xfId="39220"/>
    <cellStyle name="Calc cel 2 2 2 2 2 5" xfId="14755"/>
    <cellStyle name="Calc cel 2 2 2 2 2 5 2" xfId="43127"/>
    <cellStyle name="Calc cel 2 2 2 2 2 6" xfId="15449"/>
    <cellStyle name="Calc cel 2 2 2 2 2 6 2" xfId="43441"/>
    <cellStyle name="Calc cel 2 2 2 2 2 7" xfId="16067"/>
    <cellStyle name="Calc cel 2 2 2 2 2 7 2" xfId="43726"/>
    <cellStyle name="Calc cel 2 2 2 2 2 8" xfId="4714"/>
    <cellStyle name="Calc cel 2 2 2 2 2 9" xfId="36751"/>
    <cellStyle name="Calc cel 2 2 2 2 3" xfId="2065"/>
    <cellStyle name="Calc cel 2 2 2 2 3 2" xfId="6047"/>
    <cellStyle name="Calc cel 2 2 2 2 3 2 2" xfId="12421"/>
    <cellStyle name="Calc cel 2 2 2 2 3 2 2 2" xfId="42065"/>
    <cellStyle name="Calc cel 2 2 2 2 3 2 3" xfId="37368"/>
    <cellStyle name="Calc cel 2 2 2 2 3 3" xfId="6683"/>
    <cellStyle name="Calc cel 2 2 2 2 3 3 2" xfId="12970"/>
    <cellStyle name="Calc cel 2 2 2 2 3 3 2 2" xfId="42309"/>
    <cellStyle name="Calc cel 2 2 2 2 3 3 3" xfId="37646"/>
    <cellStyle name="Calc cel 2 2 2 2 3 4" xfId="8609"/>
    <cellStyle name="Calc cel 2 2 2 2 3 4 2" xfId="39163"/>
    <cellStyle name="Calc cel 2 2 2 2 3 5" xfId="14633"/>
    <cellStyle name="Calc cel 2 2 2 2 3 5 2" xfId="43070"/>
    <cellStyle name="Calc cel 2 2 2 2 3 6" xfId="15327"/>
    <cellStyle name="Calc cel 2 2 2 2 3 6 2" xfId="43384"/>
    <cellStyle name="Calc cel 2 2 2 2 3 7" xfId="15945"/>
    <cellStyle name="Calc cel 2 2 2 2 3 7 2" xfId="43669"/>
    <cellStyle name="Calc cel 2 2 2 2 3 8" xfId="4592"/>
    <cellStyle name="Calc cel 2 2 2 2 3 9" xfId="36694"/>
    <cellStyle name="Calc cel 2 2 2 2 4" xfId="6215"/>
    <cellStyle name="Calc cel 2 2 2 2 4 2" xfId="12576"/>
    <cellStyle name="Calc cel 2 2 2 2 4 2 2" xfId="42142"/>
    <cellStyle name="Calc cel 2 2 2 2 4 3" xfId="37451"/>
    <cellStyle name="Calc cel 2 2 2 2 5" xfId="6437"/>
    <cellStyle name="Calc cel 2 2 2 2 5 2" xfId="12767"/>
    <cellStyle name="Calc cel 2 2 2 2 5 2 2" xfId="42216"/>
    <cellStyle name="Calc cel 2 2 2 2 5 3" xfId="37537"/>
    <cellStyle name="Calc cel 2 2 2 2 6" xfId="8178"/>
    <cellStyle name="Calc cel 2 2 2 2 6 2" xfId="38797"/>
    <cellStyle name="Calc cel 2 2 2 2 7" xfId="14361"/>
    <cellStyle name="Calc cel 2 2 2 2 7 2" xfId="42952"/>
    <cellStyle name="Calc cel 2 2 2 2 8" xfId="15111"/>
    <cellStyle name="Calc cel 2 2 2 2 8 2" xfId="43294"/>
    <cellStyle name="Calc cel 2 2 2 2 9" xfId="15802"/>
    <cellStyle name="Calc cel 2 2 2 2 9 2" xfId="43606"/>
    <cellStyle name="Calc cel 2 2 2 3" xfId="718"/>
    <cellStyle name="Calc cel 2 2 2 3 2" xfId="5797"/>
    <cellStyle name="Calc cel 2 2 2 3 2 2" xfId="12195"/>
    <cellStyle name="Calc cel 2 2 2 3 2 2 2" xfId="41951"/>
    <cellStyle name="Calc cel 2 2 2 3 2 3" xfId="37246"/>
    <cellStyle name="Calc cel 2 2 2 3 3" xfId="5734"/>
    <cellStyle name="Calc cel 2 2 2 3 3 2" xfId="12140"/>
    <cellStyle name="Calc cel 2 2 2 3 3 2 2" xfId="41924"/>
    <cellStyle name="Calc cel 2 2 2 3 3 3" xfId="37215"/>
    <cellStyle name="Calc cel 2 2 2 3 4" xfId="7413"/>
    <cellStyle name="Calc cel 2 2 2 3 4 2" xfId="38083"/>
    <cellStyle name="Calc cel 2 2 2 3 5" xfId="9897"/>
    <cellStyle name="Calc cel 2 2 2 3 5 2" xfId="40187"/>
    <cellStyle name="Calc cel 2 2 2 3 6" xfId="13463"/>
    <cellStyle name="Calc cel 2 2 2 3 6 2" xfId="42538"/>
    <cellStyle name="Calc cel 2 2 2 3 7" xfId="13983"/>
    <cellStyle name="Calc cel 2 2 2 3 7 2" xfId="42780"/>
    <cellStyle name="Calc cel 2 2 2 3 8" xfId="3254"/>
    <cellStyle name="Calc cel 2 2 2 3 9" xfId="35551"/>
    <cellStyle name="Calc cel 2 2 2 4" xfId="2286"/>
    <cellStyle name="Calc cel 2 2 2 4 2" xfId="5570"/>
    <cellStyle name="Calc cel 2 2 2 4 2 2" xfId="11988"/>
    <cellStyle name="Calc cel 2 2 2 4 2 2 2" xfId="41851"/>
    <cellStyle name="Calc cel 2 2 2 4 2 3" xfId="37135"/>
    <cellStyle name="Calc cel 2 2 2 4 3" xfId="6904"/>
    <cellStyle name="Calc cel 2 2 2 4 3 2" xfId="13191"/>
    <cellStyle name="Calc cel 2 2 2 4 3 2 2" xfId="42410"/>
    <cellStyle name="Calc cel 2 2 2 4 3 3" xfId="37747"/>
    <cellStyle name="Calc cel 2 2 2 4 4" xfId="8830"/>
    <cellStyle name="Calc cel 2 2 2 4 4 2" xfId="39264"/>
    <cellStyle name="Calc cel 2 2 2 4 5" xfId="14854"/>
    <cellStyle name="Calc cel 2 2 2 4 5 2" xfId="43171"/>
    <cellStyle name="Calc cel 2 2 2 4 6" xfId="15548"/>
    <cellStyle name="Calc cel 2 2 2 4 6 2" xfId="43485"/>
    <cellStyle name="Calc cel 2 2 2 4 7" xfId="16166"/>
    <cellStyle name="Calc cel 2 2 2 4 7 2" xfId="43770"/>
    <cellStyle name="Calc cel 2 2 2 4 8" xfId="4813"/>
    <cellStyle name="Calc cel 2 2 2 4 9" xfId="36795"/>
    <cellStyle name="Calc cel 2 2 2 5" xfId="5207"/>
    <cellStyle name="Calc cel 2 2 2 5 2" xfId="11654"/>
    <cellStyle name="Calc cel 2 2 2 5 2 2" xfId="41707"/>
    <cellStyle name="Calc cel 2 2 2 5 3" xfId="36974"/>
    <cellStyle name="Calc cel 2 2 2 6" xfId="6040"/>
    <cellStyle name="Calc cel 2 2 2 6 2" xfId="12414"/>
    <cellStyle name="Calc cel 2 2 2 6 2 2" xfId="42059"/>
    <cellStyle name="Calc cel 2 2 2 6 3" xfId="37362"/>
    <cellStyle name="Calc cel 2 2 2 7" xfId="2902"/>
    <cellStyle name="Calc cel 2 2 2 7 2" xfId="10145"/>
    <cellStyle name="Calc cel 2 2 2 7 2 2" xfId="40396"/>
    <cellStyle name="Calc cel 2 2 2 7 3" xfId="35298"/>
    <cellStyle name="Calc cel 2 2 2 8" xfId="5752"/>
    <cellStyle name="Calc cel 2 2 2 8 2" xfId="37221"/>
    <cellStyle name="Calc cel 2 2 2 9" xfId="13512"/>
    <cellStyle name="Calc cel 2 2 2 9 2" xfId="42563"/>
    <cellStyle name="Calc cel 2 2 3" xfId="1053"/>
    <cellStyle name="Calc cel 2 2 3 10" xfId="13989"/>
    <cellStyle name="Calc cel 2 2 3 10 2" xfId="42783"/>
    <cellStyle name="Calc cel 2 2 3 11" xfId="14052"/>
    <cellStyle name="Calc cel 2 2 3 11 2" xfId="42814"/>
    <cellStyle name="Calc cel 2 2 3 12" xfId="3580"/>
    <cellStyle name="Calc cel 2 2 3 13" xfId="35818"/>
    <cellStyle name="Calc cel 2 2 3 2" xfId="2196"/>
    <cellStyle name="Calc cel 2 2 3 2 2" xfId="5525"/>
    <cellStyle name="Calc cel 2 2 3 2 2 2" xfId="11949"/>
    <cellStyle name="Calc cel 2 2 3 2 2 2 2" xfId="41835"/>
    <cellStyle name="Calc cel 2 2 3 2 2 3" xfId="37116"/>
    <cellStyle name="Calc cel 2 2 3 2 3" xfId="6814"/>
    <cellStyle name="Calc cel 2 2 3 2 3 2" xfId="13101"/>
    <cellStyle name="Calc cel 2 2 3 2 3 2 2" xfId="42369"/>
    <cellStyle name="Calc cel 2 2 3 2 3 3" xfId="37706"/>
    <cellStyle name="Calc cel 2 2 3 2 4" xfId="8740"/>
    <cellStyle name="Calc cel 2 2 3 2 4 2" xfId="39223"/>
    <cellStyle name="Calc cel 2 2 3 2 5" xfId="14764"/>
    <cellStyle name="Calc cel 2 2 3 2 5 2" xfId="43130"/>
    <cellStyle name="Calc cel 2 2 3 2 6" xfId="15458"/>
    <cellStyle name="Calc cel 2 2 3 2 6 2" xfId="43444"/>
    <cellStyle name="Calc cel 2 2 3 2 7" xfId="16076"/>
    <cellStyle name="Calc cel 2 2 3 2 7 2" xfId="43729"/>
    <cellStyle name="Calc cel 2 2 3 2 8" xfId="4723"/>
    <cellStyle name="Calc cel 2 2 3 2 9" xfId="36754"/>
    <cellStyle name="Calc cel 2 2 3 3" xfId="2247"/>
    <cellStyle name="Calc cel 2 2 3 3 2" xfId="5727"/>
    <cellStyle name="Calc cel 2 2 3 3 2 2" xfId="12133"/>
    <cellStyle name="Calc cel 2 2 3 3 2 2 2" xfId="41921"/>
    <cellStyle name="Calc cel 2 2 3 3 2 3" xfId="37212"/>
    <cellStyle name="Calc cel 2 2 3 3 3" xfId="6865"/>
    <cellStyle name="Calc cel 2 2 3 3 3 2" xfId="13152"/>
    <cellStyle name="Calc cel 2 2 3 3 3 2 2" xfId="42393"/>
    <cellStyle name="Calc cel 2 2 3 3 3 3" xfId="37730"/>
    <cellStyle name="Calc cel 2 2 3 3 4" xfId="8791"/>
    <cellStyle name="Calc cel 2 2 3 3 4 2" xfId="39247"/>
    <cellStyle name="Calc cel 2 2 3 3 5" xfId="14815"/>
    <cellStyle name="Calc cel 2 2 3 3 5 2" xfId="43154"/>
    <cellStyle name="Calc cel 2 2 3 3 6" xfId="15509"/>
    <cellStyle name="Calc cel 2 2 3 3 6 2" xfId="43468"/>
    <cellStyle name="Calc cel 2 2 3 3 7" xfId="16127"/>
    <cellStyle name="Calc cel 2 2 3 3 7 2" xfId="43753"/>
    <cellStyle name="Calc cel 2 2 3 3 8" xfId="4774"/>
    <cellStyle name="Calc cel 2 2 3 3 9" xfId="36778"/>
    <cellStyle name="Calc cel 2 2 3 4" xfId="5068"/>
    <cellStyle name="Calc cel 2 2 3 4 2" xfId="11521"/>
    <cellStyle name="Calc cel 2 2 3 4 2 2" xfId="41651"/>
    <cellStyle name="Calc cel 2 2 3 4 3" xfId="36916"/>
    <cellStyle name="Calc cel 2 2 3 5" xfId="6272"/>
    <cellStyle name="Calc cel 2 2 3 5 2" xfId="12627"/>
    <cellStyle name="Calc cel 2 2 3 5 2 2" xfId="42163"/>
    <cellStyle name="Calc cel 2 2 3 5 3" xfId="37476"/>
    <cellStyle name="Calc cel 2 2 3 6" xfId="5475"/>
    <cellStyle name="Calc cel 2 2 3 6 2" xfId="11902"/>
    <cellStyle name="Calc cel 2 2 3 6 2 2" xfId="41813"/>
    <cellStyle name="Calc cel 2 2 3 6 3" xfId="37091"/>
    <cellStyle name="Calc cel 2 2 3 7" xfId="6441"/>
    <cellStyle name="Calc cel 2 2 3 7 2" xfId="37539"/>
    <cellStyle name="Calc cel 2 2 3 8" xfId="13810"/>
    <cellStyle name="Calc cel 2 2 3 8 2" xfId="42708"/>
    <cellStyle name="Calc cel 2 2 3 9" xfId="13778"/>
    <cellStyle name="Calc cel 2 2 3 9 2" xfId="42692"/>
    <cellStyle name="Calc cel 2 2 4" xfId="1487"/>
    <cellStyle name="Calc cel 2 2 4 10" xfId="13572"/>
    <cellStyle name="Calc cel 2 2 4 10 2" xfId="42588"/>
    <cellStyle name="Calc cel 2 2 4 11" xfId="13821"/>
    <cellStyle name="Calc cel 2 2 4 11 2" xfId="42713"/>
    <cellStyle name="Calc cel 2 2 4 12" xfId="4014"/>
    <cellStyle name="Calc cel 2 2 4 13" xfId="36212"/>
    <cellStyle name="Calc cel 2 2 4 2" xfId="2341"/>
    <cellStyle name="Calc cel 2 2 4 2 2" xfId="5082"/>
    <cellStyle name="Calc cel 2 2 4 2 2 2" xfId="11535"/>
    <cellStyle name="Calc cel 2 2 4 2 2 2 2" xfId="41656"/>
    <cellStyle name="Calc cel 2 2 4 2 2 3" xfId="36921"/>
    <cellStyle name="Calc cel 2 2 4 2 3" xfId="6959"/>
    <cellStyle name="Calc cel 2 2 4 2 3 2" xfId="13246"/>
    <cellStyle name="Calc cel 2 2 4 2 3 2 2" xfId="42438"/>
    <cellStyle name="Calc cel 2 2 4 2 3 3" xfId="37775"/>
    <cellStyle name="Calc cel 2 2 4 2 4" xfId="8885"/>
    <cellStyle name="Calc cel 2 2 4 2 4 2" xfId="39292"/>
    <cellStyle name="Calc cel 2 2 4 2 5" xfId="14909"/>
    <cellStyle name="Calc cel 2 2 4 2 5 2" xfId="43199"/>
    <cellStyle name="Calc cel 2 2 4 2 6" xfId="15603"/>
    <cellStyle name="Calc cel 2 2 4 2 6 2" xfId="43513"/>
    <cellStyle name="Calc cel 2 2 4 2 7" xfId="16221"/>
    <cellStyle name="Calc cel 2 2 4 2 7 2" xfId="43798"/>
    <cellStyle name="Calc cel 2 2 4 2 8" xfId="4868"/>
    <cellStyle name="Calc cel 2 2 4 2 9" xfId="36823"/>
    <cellStyle name="Calc cel 2 2 4 3" xfId="2319"/>
    <cellStyle name="Calc cel 2 2 4 3 2" xfId="6071"/>
    <cellStyle name="Calc cel 2 2 4 3 2 2" xfId="12445"/>
    <cellStyle name="Calc cel 2 2 4 3 2 2 2" xfId="42079"/>
    <cellStyle name="Calc cel 2 2 4 3 2 3" xfId="37382"/>
    <cellStyle name="Calc cel 2 2 4 3 3" xfId="6937"/>
    <cellStyle name="Calc cel 2 2 4 3 3 2" xfId="13224"/>
    <cellStyle name="Calc cel 2 2 4 3 3 2 2" xfId="42427"/>
    <cellStyle name="Calc cel 2 2 4 3 3 3" xfId="37764"/>
    <cellStyle name="Calc cel 2 2 4 3 4" xfId="8863"/>
    <cellStyle name="Calc cel 2 2 4 3 4 2" xfId="39281"/>
    <cellStyle name="Calc cel 2 2 4 3 5" xfId="14887"/>
    <cellStyle name="Calc cel 2 2 4 3 5 2" xfId="43188"/>
    <cellStyle name="Calc cel 2 2 4 3 6" xfId="15581"/>
    <cellStyle name="Calc cel 2 2 4 3 6 2" xfId="43502"/>
    <cellStyle name="Calc cel 2 2 4 3 7" xfId="16199"/>
    <cellStyle name="Calc cel 2 2 4 3 7 2" xfId="43787"/>
    <cellStyle name="Calc cel 2 2 4 3 8" xfId="4846"/>
    <cellStyle name="Calc cel 2 2 4 3 9" xfId="36812"/>
    <cellStyle name="Calc cel 2 2 4 4" xfId="6144"/>
    <cellStyle name="Calc cel 2 2 4 4 2" xfId="12510"/>
    <cellStyle name="Calc cel 2 2 4 4 2 2" xfId="42110"/>
    <cellStyle name="Calc cel 2 2 4 4 3" xfId="37416"/>
    <cellStyle name="Calc cel 2 2 4 5" xfId="5088"/>
    <cellStyle name="Calc cel 2 2 4 5 2" xfId="11541"/>
    <cellStyle name="Calc cel 2 2 4 5 2 2" xfId="41660"/>
    <cellStyle name="Calc cel 2 2 4 5 3" xfId="36925"/>
    <cellStyle name="Calc cel 2 2 4 6" xfId="6178"/>
    <cellStyle name="Calc cel 2 2 4 6 2" xfId="12543"/>
    <cellStyle name="Calc cel 2 2 4 6 2 2" xfId="42128"/>
    <cellStyle name="Calc cel 2 2 4 6 3" xfId="37435"/>
    <cellStyle name="Calc cel 2 2 4 7" xfId="7167"/>
    <cellStyle name="Calc cel 2 2 4 7 2" xfId="37870"/>
    <cellStyle name="Calc cel 2 2 4 8" xfId="14078"/>
    <cellStyle name="Calc cel 2 2 4 8 2" xfId="42824"/>
    <cellStyle name="Calc cel 2 2 4 9" xfId="13894"/>
    <cellStyle name="Calc cel 2 2 4 9 2" xfId="42745"/>
    <cellStyle name="Calc cel 2 2 5" xfId="2149"/>
    <cellStyle name="Calc cel 2 2 5 2" xfId="5603"/>
    <cellStyle name="Calc cel 2 2 5 2 2" xfId="12018"/>
    <cellStyle name="Calc cel 2 2 5 2 2 2" xfId="41865"/>
    <cellStyle name="Calc cel 2 2 5 2 3" xfId="37152"/>
    <cellStyle name="Calc cel 2 2 5 3" xfId="6767"/>
    <cellStyle name="Calc cel 2 2 5 3 2" xfId="13054"/>
    <cellStyle name="Calc cel 2 2 5 3 2 2" xfId="42349"/>
    <cellStyle name="Calc cel 2 2 5 3 3" xfId="37686"/>
    <cellStyle name="Calc cel 2 2 5 4" xfId="8693"/>
    <cellStyle name="Calc cel 2 2 5 4 2" xfId="39203"/>
    <cellStyle name="Calc cel 2 2 5 5" xfId="14717"/>
    <cellStyle name="Calc cel 2 2 5 5 2" xfId="43110"/>
    <cellStyle name="Calc cel 2 2 5 6" xfId="15411"/>
    <cellStyle name="Calc cel 2 2 5 6 2" xfId="43424"/>
    <cellStyle name="Calc cel 2 2 5 7" xfId="16029"/>
    <cellStyle name="Calc cel 2 2 5 7 2" xfId="43709"/>
    <cellStyle name="Calc cel 2 2 5 8" xfId="4676"/>
    <cellStyle name="Calc cel 2 2 5 9" xfId="36734"/>
    <cellStyle name="Calc cel 2 2 6" xfId="2291"/>
    <cellStyle name="Calc cel 2 2 6 2" xfId="6059"/>
    <cellStyle name="Calc cel 2 2 6 2 2" xfId="12433"/>
    <cellStyle name="Calc cel 2 2 6 2 2 2" xfId="42072"/>
    <cellStyle name="Calc cel 2 2 6 2 3" xfId="37375"/>
    <cellStyle name="Calc cel 2 2 6 3" xfId="6909"/>
    <cellStyle name="Calc cel 2 2 6 3 2" xfId="13196"/>
    <cellStyle name="Calc cel 2 2 6 3 2 2" xfId="42412"/>
    <cellStyle name="Calc cel 2 2 6 3 3" xfId="37749"/>
    <cellStyle name="Calc cel 2 2 6 4" xfId="8835"/>
    <cellStyle name="Calc cel 2 2 6 4 2" xfId="39266"/>
    <cellStyle name="Calc cel 2 2 6 5" xfId="14859"/>
    <cellStyle name="Calc cel 2 2 6 5 2" xfId="43173"/>
    <cellStyle name="Calc cel 2 2 6 6" xfId="15553"/>
    <cellStyle name="Calc cel 2 2 6 6 2" xfId="43487"/>
    <cellStyle name="Calc cel 2 2 6 7" xfId="16171"/>
    <cellStyle name="Calc cel 2 2 6 7 2" xfId="43772"/>
    <cellStyle name="Calc cel 2 2 6 8" xfId="4818"/>
    <cellStyle name="Calc cel 2 2 6 9" xfId="36797"/>
    <cellStyle name="Calc cel 2 2 7" xfId="6352"/>
    <cellStyle name="Calc cel 2 2 7 2" xfId="12692"/>
    <cellStyle name="Calc cel 2 2 7 2 2" xfId="42186"/>
    <cellStyle name="Calc cel 2 2 7 3" xfId="37506"/>
    <cellStyle name="Calc cel 2 2 8" xfId="5339"/>
    <cellStyle name="Calc cel 2 2 8 2" xfId="11775"/>
    <cellStyle name="Calc cel 2 2 8 2 2" xfId="41756"/>
    <cellStyle name="Calc cel 2 2 8 3" xfId="37028"/>
    <cellStyle name="Calc cel 2 2 9" xfId="5205"/>
    <cellStyle name="Calc cel 2 2 9 2" xfId="11652"/>
    <cellStyle name="Calc cel 2 2 9 2 2" xfId="41706"/>
    <cellStyle name="Calc cel 2 2 9 3" xfId="36973"/>
    <cellStyle name="Calc cel 2 3" xfId="495"/>
    <cellStyle name="Calc cel 2 3 10" xfId="7218"/>
    <cellStyle name="Calc cel 2 3 10 2" xfId="37893"/>
    <cellStyle name="Calc cel 2 3 11" xfId="13506"/>
    <cellStyle name="Calc cel 2 3 11 2" xfId="42560"/>
    <cellStyle name="Calc cel 2 3 12" xfId="11136"/>
    <cellStyle name="Calc cel 2 3 12 2" xfId="41276"/>
    <cellStyle name="Calc cel 2 3 13" xfId="11145"/>
    <cellStyle name="Calc cel 2 3 13 2" xfId="41281"/>
    <cellStyle name="Calc cel 2 3 14" xfId="13467"/>
    <cellStyle name="Calc cel 2 3 14 2" xfId="42539"/>
    <cellStyle name="Calc cel 2 3 15" xfId="2608"/>
    <cellStyle name="Calc cel 2 3 16" xfId="35074"/>
    <cellStyle name="Calc cel 2 3 2" xfId="570"/>
    <cellStyle name="Calc cel 2 3 2 10" xfId="13593"/>
    <cellStyle name="Calc cel 2 3 2 10 2" xfId="42603"/>
    <cellStyle name="Calc cel 2 3 2 11" xfId="13718"/>
    <cellStyle name="Calc cel 2 3 2 11 2" xfId="42660"/>
    <cellStyle name="Calc cel 2 3 2 12" xfId="13899"/>
    <cellStyle name="Calc cel 2 3 2 12 2" xfId="42747"/>
    <cellStyle name="Calc cel 2 3 2 13" xfId="2819"/>
    <cellStyle name="Calc cel 2 3 2 14" xfId="35250"/>
    <cellStyle name="Calc cel 2 3 2 2" xfId="1787"/>
    <cellStyle name="Calc cel 2 3 2 2 10" xfId="4314"/>
    <cellStyle name="Calc cel 2 3 2 2 11" xfId="36470"/>
    <cellStyle name="Calc cel 2 3 2 2 2" xfId="2230"/>
    <cellStyle name="Calc cel 2 3 2 2 2 2" xfId="5885"/>
    <cellStyle name="Calc cel 2 3 2 2 2 2 2" xfId="12274"/>
    <cellStyle name="Calc cel 2 3 2 2 2 2 2 2" xfId="41987"/>
    <cellStyle name="Calc cel 2 3 2 2 2 2 3" xfId="37284"/>
    <cellStyle name="Calc cel 2 3 2 2 2 3" xfId="6848"/>
    <cellStyle name="Calc cel 2 3 2 2 2 3 2" xfId="13135"/>
    <cellStyle name="Calc cel 2 3 2 2 2 3 2 2" xfId="42383"/>
    <cellStyle name="Calc cel 2 3 2 2 2 3 3" xfId="37720"/>
    <cellStyle name="Calc cel 2 3 2 2 2 4" xfId="8774"/>
    <cellStyle name="Calc cel 2 3 2 2 2 4 2" xfId="39237"/>
    <cellStyle name="Calc cel 2 3 2 2 2 5" xfId="14798"/>
    <cellStyle name="Calc cel 2 3 2 2 2 5 2" xfId="43144"/>
    <cellStyle name="Calc cel 2 3 2 2 2 6" xfId="15492"/>
    <cellStyle name="Calc cel 2 3 2 2 2 6 2" xfId="43458"/>
    <cellStyle name="Calc cel 2 3 2 2 2 7" xfId="16110"/>
    <cellStyle name="Calc cel 2 3 2 2 2 7 2" xfId="43743"/>
    <cellStyle name="Calc cel 2 3 2 2 2 8" xfId="4757"/>
    <cellStyle name="Calc cel 2 3 2 2 2 9" xfId="36768"/>
    <cellStyle name="Calc cel 2 3 2 2 3" xfId="2506"/>
    <cellStyle name="Calc cel 2 3 2 2 3 2" xfId="6388"/>
    <cellStyle name="Calc cel 2 3 2 2 3 2 2" xfId="12724"/>
    <cellStyle name="Calc cel 2 3 2 2 3 2 2 2" xfId="42199"/>
    <cellStyle name="Calc cel 2 3 2 2 3 2 3" xfId="37520"/>
    <cellStyle name="Calc cel 2 3 2 2 3 3" xfId="7124"/>
    <cellStyle name="Calc cel 2 3 2 2 3 3 2" xfId="13411"/>
    <cellStyle name="Calc cel 2 3 2 2 3 3 2 2" xfId="42516"/>
    <cellStyle name="Calc cel 2 3 2 2 3 3 3" xfId="37853"/>
    <cellStyle name="Calc cel 2 3 2 2 3 4" xfId="9050"/>
    <cellStyle name="Calc cel 2 3 2 2 3 4 2" xfId="39370"/>
    <cellStyle name="Calc cel 2 3 2 2 3 5" xfId="15074"/>
    <cellStyle name="Calc cel 2 3 2 2 3 5 2" xfId="43277"/>
    <cellStyle name="Calc cel 2 3 2 2 3 6" xfId="15768"/>
    <cellStyle name="Calc cel 2 3 2 2 3 6 2" xfId="43591"/>
    <cellStyle name="Calc cel 2 3 2 2 3 7" xfId="16386"/>
    <cellStyle name="Calc cel 2 3 2 2 3 7 2" xfId="43876"/>
    <cellStyle name="Calc cel 2 3 2 2 3 8" xfId="5033"/>
    <cellStyle name="Calc cel 2 3 2 2 3 9" xfId="36901"/>
    <cellStyle name="Calc cel 2 3 2 2 4" xfId="5104"/>
    <cellStyle name="Calc cel 2 3 2 2 4 2" xfId="11557"/>
    <cellStyle name="Calc cel 2 3 2 2 4 2 2" xfId="41668"/>
    <cellStyle name="Calc cel 2 3 2 2 4 3" xfId="36933"/>
    <cellStyle name="Calc cel 2 3 2 2 5" xfId="6521"/>
    <cellStyle name="Calc cel 2 3 2 2 5 2" xfId="12835"/>
    <cellStyle name="Calc cel 2 3 2 2 5 2 2" xfId="42252"/>
    <cellStyle name="Calc cel 2 3 2 2 5 3" xfId="37579"/>
    <cellStyle name="Calc cel 2 3 2 2 6" xfId="8331"/>
    <cellStyle name="Calc cel 2 3 2 2 6 2" xfId="38939"/>
    <cellStyle name="Calc cel 2 3 2 2 7" xfId="14462"/>
    <cellStyle name="Calc cel 2 3 2 2 7 2" xfId="42993"/>
    <cellStyle name="Calc cel 2 3 2 2 8" xfId="15190"/>
    <cellStyle name="Calc cel 2 3 2 2 8 2" xfId="43324"/>
    <cellStyle name="Calc cel 2 3 2 2 9" xfId="15849"/>
    <cellStyle name="Calc cel 2 3 2 2 9 2" xfId="43627"/>
    <cellStyle name="Calc cel 2 3 2 3" xfId="2281"/>
    <cellStyle name="Calc cel 2 3 2 3 2" xfId="5425"/>
    <cellStyle name="Calc cel 2 3 2 3 2 2" xfId="11855"/>
    <cellStyle name="Calc cel 2 3 2 3 2 2 2" xfId="41788"/>
    <cellStyle name="Calc cel 2 3 2 3 2 3" xfId="37064"/>
    <cellStyle name="Calc cel 2 3 2 3 3" xfId="6899"/>
    <cellStyle name="Calc cel 2 3 2 3 3 2" xfId="13186"/>
    <cellStyle name="Calc cel 2 3 2 3 3 2 2" xfId="42408"/>
    <cellStyle name="Calc cel 2 3 2 3 3 3" xfId="37745"/>
    <cellStyle name="Calc cel 2 3 2 3 4" xfId="8825"/>
    <cellStyle name="Calc cel 2 3 2 3 4 2" xfId="39262"/>
    <cellStyle name="Calc cel 2 3 2 3 5" xfId="14849"/>
    <cellStyle name="Calc cel 2 3 2 3 5 2" xfId="43169"/>
    <cellStyle name="Calc cel 2 3 2 3 6" xfId="15543"/>
    <cellStyle name="Calc cel 2 3 2 3 6 2" xfId="43483"/>
    <cellStyle name="Calc cel 2 3 2 3 7" xfId="16161"/>
    <cellStyle name="Calc cel 2 3 2 3 7 2" xfId="43768"/>
    <cellStyle name="Calc cel 2 3 2 3 8" xfId="4808"/>
    <cellStyle name="Calc cel 2 3 2 3 9" xfId="36793"/>
    <cellStyle name="Calc cel 2 3 2 4" xfId="2200"/>
    <cellStyle name="Calc cel 2 3 2 4 2" xfId="5645"/>
    <cellStyle name="Calc cel 2 3 2 4 2 2" xfId="12054"/>
    <cellStyle name="Calc cel 2 3 2 4 2 2 2" xfId="41879"/>
    <cellStyle name="Calc cel 2 3 2 4 2 3" xfId="37169"/>
    <cellStyle name="Calc cel 2 3 2 4 3" xfId="6818"/>
    <cellStyle name="Calc cel 2 3 2 4 3 2" xfId="13105"/>
    <cellStyle name="Calc cel 2 3 2 4 3 2 2" xfId="42373"/>
    <cellStyle name="Calc cel 2 3 2 4 3 3" xfId="37710"/>
    <cellStyle name="Calc cel 2 3 2 4 4" xfId="8744"/>
    <cellStyle name="Calc cel 2 3 2 4 4 2" xfId="39227"/>
    <cellStyle name="Calc cel 2 3 2 4 5" xfId="14768"/>
    <cellStyle name="Calc cel 2 3 2 4 5 2" xfId="43134"/>
    <cellStyle name="Calc cel 2 3 2 4 6" xfId="15462"/>
    <cellStyle name="Calc cel 2 3 2 4 6 2" xfId="43448"/>
    <cellStyle name="Calc cel 2 3 2 4 7" xfId="16080"/>
    <cellStyle name="Calc cel 2 3 2 4 7 2" xfId="43733"/>
    <cellStyle name="Calc cel 2 3 2 4 8" xfId="4727"/>
    <cellStyle name="Calc cel 2 3 2 4 9" xfId="36758"/>
    <cellStyle name="Calc cel 2 3 2 5" xfId="3185"/>
    <cellStyle name="Calc cel 2 3 2 5 2" xfId="10414"/>
    <cellStyle name="Calc cel 2 3 2 5 2 2" xfId="40580"/>
    <cellStyle name="Calc cel 2 3 2 5 3" xfId="35491"/>
    <cellStyle name="Calc cel 2 3 2 6" xfId="5679"/>
    <cellStyle name="Calc cel 2 3 2 6 2" xfId="12085"/>
    <cellStyle name="Calc cel 2 3 2 6 2 2" xfId="41894"/>
    <cellStyle name="Calc cel 2 3 2 6 3" xfId="37185"/>
    <cellStyle name="Calc cel 2 3 2 7" xfId="5702"/>
    <cellStyle name="Calc cel 2 3 2 7 2" xfId="12108"/>
    <cellStyle name="Calc cel 2 3 2 7 2 2" xfId="41908"/>
    <cellStyle name="Calc cel 2 3 2 7 3" xfId="37199"/>
    <cellStyle name="Calc cel 2 3 2 8" xfId="7204"/>
    <cellStyle name="Calc cel 2 3 2 8 2" xfId="37888"/>
    <cellStyle name="Calc cel 2 3 2 9" xfId="13563"/>
    <cellStyle name="Calc cel 2 3 2 9 2" xfId="42583"/>
    <cellStyle name="Calc cel 2 3 3" xfId="1121"/>
    <cellStyle name="Calc cel 2 3 3 10" xfId="14549"/>
    <cellStyle name="Calc cel 2 3 3 10 2" xfId="43034"/>
    <cellStyle name="Calc cel 2 3 3 11" xfId="15252"/>
    <cellStyle name="Calc cel 2 3 3 11 2" xfId="43352"/>
    <cellStyle name="Calc cel 2 3 3 12" xfId="3648"/>
    <cellStyle name="Calc cel 2 3 3 13" xfId="35869"/>
    <cellStyle name="Calc cel 2 3 3 2" xfId="2428"/>
    <cellStyle name="Calc cel 2 3 3 2 2" xfId="5508"/>
    <cellStyle name="Calc cel 2 3 3 2 2 2" xfId="11933"/>
    <cellStyle name="Calc cel 2 3 3 2 2 2 2" xfId="41829"/>
    <cellStyle name="Calc cel 2 3 3 2 2 3" xfId="37109"/>
    <cellStyle name="Calc cel 2 3 3 2 3" xfId="7046"/>
    <cellStyle name="Calc cel 2 3 3 2 3 2" xfId="13333"/>
    <cellStyle name="Calc cel 2 3 3 2 3 2 2" xfId="42480"/>
    <cellStyle name="Calc cel 2 3 3 2 3 3" xfId="37817"/>
    <cellStyle name="Calc cel 2 3 3 2 4" xfId="8972"/>
    <cellStyle name="Calc cel 2 3 3 2 4 2" xfId="39334"/>
    <cellStyle name="Calc cel 2 3 3 2 5" xfId="14996"/>
    <cellStyle name="Calc cel 2 3 3 2 5 2" xfId="43241"/>
    <cellStyle name="Calc cel 2 3 3 2 6" xfId="15690"/>
    <cellStyle name="Calc cel 2 3 3 2 6 2" xfId="43555"/>
    <cellStyle name="Calc cel 2 3 3 2 7" xfId="16308"/>
    <cellStyle name="Calc cel 2 3 3 2 7 2" xfId="43840"/>
    <cellStyle name="Calc cel 2 3 3 2 8" xfId="4955"/>
    <cellStyle name="Calc cel 2 3 3 2 9" xfId="36865"/>
    <cellStyle name="Calc cel 2 3 3 3" xfId="798"/>
    <cellStyle name="Calc cel 2 3 3 3 2" xfId="5748"/>
    <cellStyle name="Calc cel 2 3 3 3 2 2" xfId="12152"/>
    <cellStyle name="Calc cel 2 3 3 3 2 2 2" xfId="41927"/>
    <cellStyle name="Calc cel 2 3 3 3 2 3" xfId="37220"/>
    <cellStyle name="Calc cel 2 3 3 3 3" xfId="5227"/>
    <cellStyle name="Calc cel 2 3 3 3 3 2" xfId="11670"/>
    <cellStyle name="Calc cel 2 3 3 3 3 2 2" xfId="41715"/>
    <cellStyle name="Calc cel 2 3 3 3 3 3" xfId="36985"/>
    <cellStyle name="Calc cel 2 3 3 3 4" xfId="7493"/>
    <cellStyle name="Calc cel 2 3 3 3 4 2" xfId="38128"/>
    <cellStyle name="Calc cel 2 3 3 3 5" xfId="10088"/>
    <cellStyle name="Calc cel 2 3 3 3 5 2" xfId="40361"/>
    <cellStyle name="Calc cel 2 3 3 3 6" xfId="14022"/>
    <cellStyle name="Calc cel 2 3 3 3 6 2" xfId="42799"/>
    <cellStyle name="Calc cel 2 3 3 3 7" xfId="14249"/>
    <cellStyle name="Calc cel 2 3 3 3 7 2" xfId="42899"/>
    <cellStyle name="Calc cel 2 3 3 3 8" xfId="3334"/>
    <cellStyle name="Calc cel 2 3 3 3 9" xfId="35596"/>
    <cellStyle name="Calc cel 2 3 3 4" xfId="5682"/>
    <cellStyle name="Calc cel 2 3 3 4 2" xfId="12088"/>
    <cellStyle name="Calc cel 2 3 3 4 2 2" xfId="41897"/>
    <cellStyle name="Calc cel 2 3 3 4 3" xfId="37188"/>
    <cellStyle name="Calc cel 2 3 3 5" xfId="6234"/>
    <cellStyle name="Calc cel 2 3 3 5 2" xfId="12592"/>
    <cellStyle name="Calc cel 2 3 3 5 2 2" xfId="42149"/>
    <cellStyle name="Calc cel 2 3 3 5 3" xfId="37460"/>
    <cellStyle name="Calc cel 2 3 3 6" xfId="5440"/>
    <cellStyle name="Calc cel 2 3 3 6 2" xfId="11869"/>
    <cellStyle name="Calc cel 2 3 3 6 2 2" xfId="41795"/>
    <cellStyle name="Calc cel 2 3 3 6 3" xfId="37071"/>
    <cellStyle name="Calc cel 2 3 3 7" xfId="7220"/>
    <cellStyle name="Calc cel 2 3 3 7 2" xfId="37895"/>
    <cellStyle name="Calc cel 2 3 3 8" xfId="13861"/>
    <cellStyle name="Calc cel 2 3 3 8 2" xfId="42730"/>
    <cellStyle name="Calc cel 2 3 3 9" xfId="14326"/>
    <cellStyle name="Calc cel 2 3 3 9 2" xfId="42936"/>
    <cellStyle name="Calc cel 2 3 4" xfId="1550"/>
    <cellStyle name="Calc cel 2 3 4 10" xfId="14051"/>
    <cellStyle name="Calc cel 2 3 4 10 2" xfId="42813"/>
    <cellStyle name="Calc cel 2 3 4 11" xfId="13711"/>
    <cellStyle name="Calc cel 2 3 4 11 2" xfId="42656"/>
    <cellStyle name="Calc cel 2 3 4 12" xfId="4077"/>
    <cellStyle name="Calc cel 2 3 4 13" xfId="36263"/>
    <cellStyle name="Calc cel 2 3 4 2" xfId="2127"/>
    <cellStyle name="Calc cel 2 3 4 2 2" xfId="5364"/>
    <cellStyle name="Calc cel 2 3 4 2 2 2" xfId="11798"/>
    <cellStyle name="Calc cel 2 3 4 2 2 2 2" xfId="41767"/>
    <cellStyle name="Calc cel 2 3 4 2 2 3" xfId="37040"/>
    <cellStyle name="Calc cel 2 3 4 2 3" xfId="6745"/>
    <cellStyle name="Calc cel 2 3 4 2 3 2" xfId="13032"/>
    <cellStyle name="Calc cel 2 3 4 2 3 2 2" xfId="42336"/>
    <cellStyle name="Calc cel 2 3 4 2 3 3" xfId="37673"/>
    <cellStyle name="Calc cel 2 3 4 2 4" xfId="8671"/>
    <cellStyle name="Calc cel 2 3 4 2 4 2" xfId="39190"/>
    <cellStyle name="Calc cel 2 3 4 2 5" xfId="14695"/>
    <cellStyle name="Calc cel 2 3 4 2 5 2" xfId="43097"/>
    <cellStyle name="Calc cel 2 3 4 2 6" xfId="15389"/>
    <cellStyle name="Calc cel 2 3 4 2 6 2" xfId="43411"/>
    <cellStyle name="Calc cel 2 3 4 2 7" xfId="16007"/>
    <cellStyle name="Calc cel 2 3 4 2 7 2" xfId="43696"/>
    <cellStyle name="Calc cel 2 3 4 2 8" xfId="4654"/>
    <cellStyle name="Calc cel 2 3 4 2 9" xfId="36721"/>
    <cellStyle name="Calc cel 2 3 4 3" xfId="2412"/>
    <cellStyle name="Calc cel 2 3 4 3 2" xfId="5292"/>
    <cellStyle name="Calc cel 2 3 4 3 2 2" xfId="11728"/>
    <cellStyle name="Calc cel 2 3 4 3 2 2 2" xfId="41734"/>
    <cellStyle name="Calc cel 2 3 4 3 2 3" xfId="37006"/>
    <cellStyle name="Calc cel 2 3 4 3 3" xfId="7030"/>
    <cellStyle name="Calc cel 2 3 4 3 3 2" xfId="13317"/>
    <cellStyle name="Calc cel 2 3 4 3 3 2 2" xfId="42473"/>
    <cellStyle name="Calc cel 2 3 4 3 3 3" xfId="37810"/>
    <cellStyle name="Calc cel 2 3 4 3 4" xfId="8956"/>
    <cellStyle name="Calc cel 2 3 4 3 4 2" xfId="39327"/>
    <cellStyle name="Calc cel 2 3 4 3 5" xfId="14980"/>
    <cellStyle name="Calc cel 2 3 4 3 5 2" xfId="43234"/>
    <cellStyle name="Calc cel 2 3 4 3 6" xfId="15674"/>
    <cellStyle name="Calc cel 2 3 4 3 6 2" xfId="43548"/>
    <cellStyle name="Calc cel 2 3 4 3 7" xfId="16292"/>
    <cellStyle name="Calc cel 2 3 4 3 7 2" xfId="43833"/>
    <cellStyle name="Calc cel 2 3 4 3 8" xfId="4939"/>
    <cellStyle name="Calc cel 2 3 4 3 9" xfId="36858"/>
    <cellStyle name="Calc cel 2 3 4 4" xfId="5199"/>
    <cellStyle name="Calc cel 2 3 4 4 2" xfId="11647"/>
    <cellStyle name="Calc cel 2 3 4 4 2 2" xfId="41703"/>
    <cellStyle name="Calc cel 2 3 4 4 3" xfId="36970"/>
    <cellStyle name="Calc cel 2 3 4 5" xfId="5121"/>
    <cellStyle name="Calc cel 2 3 4 5 2" xfId="11572"/>
    <cellStyle name="Calc cel 2 3 4 5 2 2" xfId="41674"/>
    <cellStyle name="Calc cel 2 3 4 5 3" xfId="36940"/>
    <cellStyle name="Calc cel 2 3 4 6" xfId="2996"/>
    <cellStyle name="Calc cel 2 3 4 6 2" xfId="10230"/>
    <cellStyle name="Calc cel 2 3 4 6 2 2" xfId="40429"/>
    <cellStyle name="Calc cel 2 3 4 6 3" xfId="35338"/>
    <cellStyle name="Calc cel 2 3 4 7" xfId="6265"/>
    <cellStyle name="Calc cel 2 3 4 7 2" xfId="37473"/>
    <cellStyle name="Calc cel 2 3 4 8" xfId="14124"/>
    <cellStyle name="Calc cel 2 3 4 8 2" xfId="42847"/>
    <cellStyle name="Calc cel 2 3 4 9" xfId="14023"/>
    <cellStyle name="Calc cel 2 3 4 9 2" xfId="42800"/>
    <cellStyle name="Calc cel 2 3 5" xfId="768"/>
    <cellStyle name="Calc cel 2 3 5 2" xfId="6299"/>
    <cellStyle name="Calc cel 2 3 5 2 2" xfId="12650"/>
    <cellStyle name="Calc cel 2 3 5 2 2 2" xfId="42171"/>
    <cellStyle name="Calc cel 2 3 5 2 3" xfId="37485"/>
    <cellStyle name="Calc cel 2 3 5 3" xfId="5939"/>
    <cellStyle name="Calc cel 2 3 5 3 2" xfId="12322"/>
    <cellStyle name="Calc cel 2 3 5 3 2 2" xfId="42010"/>
    <cellStyle name="Calc cel 2 3 5 3 3" xfId="37309"/>
    <cellStyle name="Calc cel 2 3 5 4" xfId="7463"/>
    <cellStyle name="Calc cel 2 3 5 4 2" xfId="38116"/>
    <cellStyle name="Calc cel 2 3 5 5" xfId="13538"/>
    <cellStyle name="Calc cel 2 3 5 5 2" xfId="42569"/>
    <cellStyle name="Calc cel 2 3 5 6" xfId="13877"/>
    <cellStyle name="Calc cel 2 3 5 6 2" xfId="42736"/>
    <cellStyle name="Calc cel 2 3 5 7" xfId="13700"/>
    <cellStyle name="Calc cel 2 3 5 7 2" xfId="42648"/>
    <cellStyle name="Calc cel 2 3 5 8" xfId="3304"/>
    <cellStyle name="Calc cel 2 3 5 9" xfId="35584"/>
    <cellStyle name="Calc cel 2 3 6" xfId="2051"/>
    <cellStyle name="Calc cel 2 3 6 2" xfId="3189"/>
    <cellStyle name="Calc cel 2 3 6 2 2" xfId="10418"/>
    <cellStyle name="Calc cel 2 3 6 2 2 2" xfId="40582"/>
    <cellStyle name="Calc cel 2 3 6 2 3" xfId="35493"/>
    <cellStyle name="Calc cel 2 3 6 3" xfId="6669"/>
    <cellStyle name="Calc cel 2 3 6 3 2" xfId="12956"/>
    <cellStyle name="Calc cel 2 3 6 3 2 2" xfId="42304"/>
    <cellStyle name="Calc cel 2 3 6 3 3" xfId="37641"/>
    <cellStyle name="Calc cel 2 3 6 4" xfId="8595"/>
    <cellStyle name="Calc cel 2 3 6 4 2" xfId="39158"/>
    <cellStyle name="Calc cel 2 3 6 5" xfId="14619"/>
    <cellStyle name="Calc cel 2 3 6 5 2" xfId="43065"/>
    <cellStyle name="Calc cel 2 3 6 6" xfId="15313"/>
    <cellStyle name="Calc cel 2 3 6 6 2" xfId="43379"/>
    <cellStyle name="Calc cel 2 3 6 7" xfId="15931"/>
    <cellStyle name="Calc cel 2 3 6 7 2" xfId="43664"/>
    <cellStyle name="Calc cel 2 3 6 8" xfId="4578"/>
    <cellStyle name="Calc cel 2 3 6 9" xfId="36689"/>
    <cellStyle name="Calc cel 2 3 7" xfId="6098"/>
    <cellStyle name="Calc cel 2 3 7 2" xfId="12470"/>
    <cellStyle name="Calc cel 2 3 7 2 2" xfId="42090"/>
    <cellStyle name="Calc cel 2 3 7 3" xfId="37393"/>
    <cellStyle name="Calc cel 2 3 8" xfId="6353"/>
    <cellStyle name="Calc cel 2 3 8 2" xfId="12693"/>
    <cellStyle name="Calc cel 2 3 8 2 2" xfId="42187"/>
    <cellStyle name="Calc cel 2 3 8 3" xfId="37507"/>
    <cellStyle name="Calc cel 2 3 9" xfId="6298"/>
    <cellStyle name="Calc cel 2 3 9 2" xfId="12649"/>
    <cellStyle name="Calc cel 2 3 9 2 2" xfId="42170"/>
    <cellStyle name="Calc cel 2 3 9 3" xfId="37484"/>
    <cellStyle name="Calc cel 2 4" xfId="471"/>
    <cellStyle name="Calc cel 2 4 10" xfId="5221"/>
    <cellStyle name="Calc cel 2 4 10 2" xfId="36981"/>
    <cellStyle name="Calc cel 2 4 11" xfId="13482"/>
    <cellStyle name="Calc cel 2 4 11 2" xfId="42547"/>
    <cellStyle name="Calc cel 2 4 12" xfId="13688"/>
    <cellStyle name="Calc cel 2 4 12 2" xfId="42641"/>
    <cellStyle name="Calc cel 2 4 13" xfId="14097"/>
    <cellStyle name="Calc cel 2 4 13 2" xfId="42832"/>
    <cellStyle name="Calc cel 2 4 14" xfId="14016"/>
    <cellStyle name="Calc cel 2 4 14 2" xfId="42797"/>
    <cellStyle name="Calc cel 2 4 15" xfId="2584"/>
    <cellStyle name="Calc cel 2 4 16" xfId="35061"/>
    <cellStyle name="Calc cel 2 4 2" xfId="546"/>
    <cellStyle name="Calc cel 2 4 2 10" xfId="13578"/>
    <cellStyle name="Calc cel 2 4 2 10 2" xfId="42591"/>
    <cellStyle name="Calc cel 2 4 2 11" xfId="14322"/>
    <cellStyle name="Calc cel 2 4 2 11 2" xfId="42935"/>
    <cellStyle name="Calc cel 2 4 2 12" xfId="14546"/>
    <cellStyle name="Calc cel 2 4 2 12 2" xfId="43033"/>
    <cellStyle name="Calc cel 2 4 2 13" xfId="2795"/>
    <cellStyle name="Calc cel 2 4 2 14" xfId="35237"/>
    <cellStyle name="Calc cel 2 4 2 2" xfId="1763"/>
    <cellStyle name="Calc cel 2 4 2 2 10" xfId="4290"/>
    <cellStyle name="Calc cel 2 4 2 2 11" xfId="36457"/>
    <cellStyle name="Calc cel 2 4 2 2 2" xfId="2222"/>
    <cellStyle name="Calc cel 2 4 2 2 2 2" xfId="2894"/>
    <cellStyle name="Calc cel 2 4 2 2 2 2 2" xfId="10137"/>
    <cellStyle name="Calc cel 2 4 2 2 2 2 2 2" xfId="40391"/>
    <cellStyle name="Calc cel 2 4 2 2 2 2 3" xfId="35293"/>
    <cellStyle name="Calc cel 2 4 2 2 2 3" xfId="6840"/>
    <cellStyle name="Calc cel 2 4 2 2 2 3 2" xfId="13127"/>
    <cellStyle name="Calc cel 2 4 2 2 2 3 2 2" xfId="42378"/>
    <cellStyle name="Calc cel 2 4 2 2 2 3 3" xfId="37715"/>
    <cellStyle name="Calc cel 2 4 2 2 2 4" xfId="8766"/>
    <cellStyle name="Calc cel 2 4 2 2 2 4 2" xfId="39232"/>
    <cellStyle name="Calc cel 2 4 2 2 2 5" xfId="14790"/>
    <cellStyle name="Calc cel 2 4 2 2 2 5 2" xfId="43139"/>
    <cellStyle name="Calc cel 2 4 2 2 2 6" xfId="15484"/>
    <cellStyle name="Calc cel 2 4 2 2 2 6 2" xfId="43453"/>
    <cellStyle name="Calc cel 2 4 2 2 2 7" xfId="16102"/>
    <cellStyle name="Calc cel 2 4 2 2 2 7 2" xfId="43738"/>
    <cellStyle name="Calc cel 2 4 2 2 2 8" xfId="4749"/>
    <cellStyle name="Calc cel 2 4 2 2 2 9" xfId="36763"/>
    <cellStyle name="Calc cel 2 4 2 2 3" xfId="2482"/>
    <cellStyle name="Calc cel 2 4 2 2 3 2" xfId="2898"/>
    <cellStyle name="Calc cel 2 4 2 2 3 2 2" xfId="10141"/>
    <cellStyle name="Calc cel 2 4 2 2 3 2 2 2" xfId="40393"/>
    <cellStyle name="Calc cel 2 4 2 2 3 2 3" xfId="35295"/>
    <cellStyle name="Calc cel 2 4 2 2 3 3" xfId="7100"/>
    <cellStyle name="Calc cel 2 4 2 2 3 3 2" xfId="13387"/>
    <cellStyle name="Calc cel 2 4 2 2 3 3 2 2" xfId="42503"/>
    <cellStyle name="Calc cel 2 4 2 2 3 3 3" xfId="37840"/>
    <cellStyle name="Calc cel 2 4 2 2 3 4" xfId="9026"/>
    <cellStyle name="Calc cel 2 4 2 2 3 4 2" xfId="39357"/>
    <cellStyle name="Calc cel 2 4 2 2 3 5" xfId="15050"/>
    <cellStyle name="Calc cel 2 4 2 2 3 5 2" xfId="43264"/>
    <cellStyle name="Calc cel 2 4 2 2 3 6" xfId="15744"/>
    <cellStyle name="Calc cel 2 4 2 2 3 6 2" xfId="43578"/>
    <cellStyle name="Calc cel 2 4 2 2 3 7" xfId="16362"/>
    <cellStyle name="Calc cel 2 4 2 2 3 7 2" xfId="43863"/>
    <cellStyle name="Calc cel 2 4 2 2 3 8" xfId="5009"/>
    <cellStyle name="Calc cel 2 4 2 2 3 9" xfId="36888"/>
    <cellStyle name="Calc cel 2 4 2 2 4" xfId="5826"/>
    <cellStyle name="Calc cel 2 4 2 2 4 2" xfId="12223"/>
    <cellStyle name="Calc cel 2 4 2 2 4 2 2" xfId="41962"/>
    <cellStyle name="Calc cel 2 4 2 2 4 3" xfId="37257"/>
    <cellStyle name="Calc cel 2 4 2 2 5" xfId="6497"/>
    <cellStyle name="Calc cel 2 4 2 2 5 2" xfId="12811"/>
    <cellStyle name="Calc cel 2 4 2 2 5 2 2" xfId="42239"/>
    <cellStyle name="Calc cel 2 4 2 2 5 3" xfId="37566"/>
    <cellStyle name="Calc cel 2 4 2 2 6" xfId="8307"/>
    <cellStyle name="Calc cel 2 4 2 2 6 2" xfId="38926"/>
    <cellStyle name="Calc cel 2 4 2 2 7" xfId="14438"/>
    <cellStyle name="Calc cel 2 4 2 2 7 2" xfId="42980"/>
    <cellStyle name="Calc cel 2 4 2 2 8" xfId="15166"/>
    <cellStyle name="Calc cel 2 4 2 2 8 2" xfId="43311"/>
    <cellStyle name="Calc cel 2 4 2 2 9" xfId="15825"/>
    <cellStyle name="Calc cel 2 4 2 2 9 2" xfId="43614"/>
    <cellStyle name="Calc cel 2 4 2 3" xfId="2123"/>
    <cellStyle name="Calc cel 2 4 2 3 2" xfId="5700"/>
    <cellStyle name="Calc cel 2 4 2 3 2 2" xfId="12106"/>
    <cellStyle name="Calc cel 2 4 2 3 2 2 2" xfId="41907"/>
    <cellStyle name="Calc cel 2 4 2 3 2 3" xfId="37198"/>
    <cellStyle name="Calc cel 2 4 2 3 3" xfId="6741"/>
    <cellStyle name="Calc cel 2 4 2 3 3 2" xfId="13028"/>
    <cellStyle name="Calc cel 2 4 2 3 3 2 2" xfId="42334"/>
    <cellStyle name="Calc cel 2 4 2 3 3 3" xfId="37671"/>
    <cellStyle name="Calc cel 2 4 2 3 4" xfId="8667"/>
    <cellStyle name="Calc cel 2 4 2 3 4 2" xfId="39188"/>
    <cellStyle name="Calc cel 2 4 2 3 5" xfId="14691"/>
    <cellStyle name="Calc cel 2 4 2 3 5 2" xfId="43095"/>
    <cellStyle name="Calc cel 2 4 2 3 6" xfId="15385"/>
    <cellStyle name="Calc cel 2 4 2 3 6 2" xfId="43409"/>
    <cellStyle name="Calc cel 2 4 2 3 7" xfId="16003"/>
    <cellStyle name="Calc cel 2 4 2 3 7 2" xfId="43694"/>
    <cellStyle name="Calc cel 2 4 2 3 8" xfId="4650"/>
    <cellStyle name="Calc cel 2 4 2 3 9" xfId="36719"/>
    <cellStyle name="Calc cel 2 4 2 4" xfId="2066"/>
    <cellStyle name="Calc cel 2 4 2 4 2" xfId="5527"/>
    <cellStyle name="Calc cel 2 4 2 4 2 2" xfId="11951"/>
    <cellStyle name="Calc cel 2 4 2 4 2 2 2" xfId="41837"/>
    <cellStyle name="Calc cel 2 4 2 4 2 3" xfId="37118"/>
    <cellStyle name="Calc cel 2 4 2 4 3" xfId="6684"/>
    <cellStyle name="Calc cel 2 4 2 4 3 2" xfId="12971"/>
    <cellStyle name="Calc cel 2 4 2 4 3 2 2" xfId="42310"/>
    <cellStyle name="Calc cel 2 4 2 4 3 3" xfId="37647"/>
    <cellStyle name="Calc cel 2 4 2 4 4" xfId="8610"/>
    <cellStyle name="Calc cel 2 4 2 4 4 2" xfId="39164"/>
    <cellStyle name="Calc cel 2 4 2 4 5" xfId="14634"/>
    <cellStyle name="Calc cel 2 4 2 4 5 2" xfId="43071"/>
    <cellStyle name="Calc cel 2 4 2 4 6" xfId="15328"/>
    <cellStyle name="Calc cel 2 4 2 4 6 2" xfId="43385"/>
    <cellStyle name="Calc cel 2 4 2 4 7" xfId="15946"/>
    <cellStyle name="Calc cel 2 4 2 4 7 2" xfId="43670"/>
    <cellStyle name="Calc cel 2 4 2 4 8" xfId="4593"/>
    <cellStyle name="Calc cel 2 4 2 4 9" xfId="36695"/>
    <cellStyle name="Calc cel 2 4 2 5" xfId="3184"/>
    <cellStyle name="Calc cel 2 4 2 5 2" xfId="10413"/>
    <cellStyle name="Calc cel 2 4 2 5 2 2" xfId="40579"/>
    <cellStyle name="Calc cel 2 4 2 5 3" xfId="35490"/>
    <cellStyle name="Calc cel 2 4 2 6" xfId="5829"/>
    <cellStyle name="Calc cel 2 4 2 6 2" xfId="12225"/>
    <cellStyle name="Calc cel 2 4 2 6 2 2" xfId="41963"/>
    <cellStyle name="Calc cel 2 4 2 6 3" xfId="37258"/>
    <cellStyle name="Calc cel 2 4 2 7" xfId="6341"/>
    <cellStyle name="Calc cel 2 4 2 7 2" xfId="12684"/>
    <cellStyle name="Calc cel 2 4 2 7 2 2" xfId="42183"/>
    <cellStyle name="Calc cel 2 4 2 7 3" xfId="37501"/>
    <cellStyle name="Calc cel 2 4 2 8" xfId="6131"/>
    <cellStyle name="Calc cel 2 4 2 8 2" xfId="37410"/>
    <cellStyle name="Calc cel 2 4 2 9" xfId="13539"/>
    <cellStyle name="Calc cel 2 4 2 9 2" xfId="42570"/>
    <cellStyle name="Calc cel 2 4 3" xfId="1097"/>
    <cellStyle name="Calc cel 2 4 3 10" xfId="13714"/>
    <cellStyle name="Calc cel 2 4 3 10 2" xfId="42658"/>
    <cellStyle name="Calc cel 2 4 3 11" xfId="14320"/>
    <cellStyle name="Calc cel 2 4 3 11 2" xfId="42934"/>
    <cellStyle name="Calc cel 2 4 3 12" xfId="3624"/>
    <cellStyle name="Calc cel 2 4 3 13" xfId="35856"/>
    <cellStyle name="Calc cel 2 4 3 2" xfId="2043"/>
    <cellStyle name="Calc cel 2 4 3 2 2" xfId="6009"/>
    <cellStyle name="Calc cel 2 4 3 2 2 2" xfId="12385"/>
    <cellStyle name="Calc cel 2 4 3 2 2 2 2" xfId="42040"/>
    <cellStyle name="Calc cel 2 4 3 2 2 3" xfId="37342"/>
    <cellStyle name="Calc cel 2 4 3 2 3" xfId="6661"/>
    <cellStyle name="Calc cel 2 4 3 2 3 2" xfId="12948"/>
    <cellStyle name="Calc cel 2 4 3 2 3 2 2" xfId="42302"/>
    <cellStyle name="Calc cel 2 4 3 2 3 3" xfId="37639"/>
    <cellStyle name="Calc cel 2 4 3 2 4" xfId="8587"/>
    <cellStyle name="Calc cel 2 4 3 2 4 2" xfId="39156"/>
    <cellStyle name="Calc cel 2 4 3 2 5" xfId="14611"/>
    <cellStyle name="Calc cel 2 4 3 2 5 2" xfId="43063"/>
    <cellStyle name="Calc cel 2 4 3 2 6" xfId="15305"/>
    <cellStyle name="Calc cel 2 4 3 2 6 2" xfId="43377"/>
    <cellStyle name="Calc cel 2 4 3 2 7" xfId="15923"/>
    <cellStyle name="Calc cel 2 4 3 2 7 2" xfId="43662"/>
    <cellStyle name="Calc cel 2 4 3 2 8" xfId="4570"/>
    <cellStyle name="Calc cel 2 4 3 2 9" xfId="36687"/>
    <cellStyle name="Calc cel 2 4 3 3" xfId="2437"/>
    <cellStyle name="Calc cel 2 4 3 3 2" xfId="5095"/>
    <cellStyle name="Calc cel 2 4 3 3 2 2" xfId="11548"/>
    <cellStyle name="Calc cel 2 4 3 3 2 2 2" xfId="41664"/>
    <cellStyle name="Calc cel 2 4 3 3 2 3" xfId="36929"/>
    <cellStyle name="Calc cel 2 4 3 3 3" xfId="7055"/>
    <cellStyle name="Calc cel 2 4 3 3 3 2" xfId="13342"/>
    <cellStyle name="Calc cel 2 4 3 3 3 2 2" xfId="42485"/>
    <cellStyle name="Calc cel 2 4 3 3 3 3" xfId="37822"/>
    <cellStyle name="Calc cel 2 4 3 3 4" xfId="8981"/>
    <cellStyle name="Calc cel 2 4 3 3 4 2" xfId="39339"/>
    <cellStyle name="Calc cel 2 4 3 3 5" xfId="15005"/>
    <cellStyle name="Calc cel 2 4 3 3 5 2" xfId="43246"/>
    <cellStyle name="Calc cel 2 4 3 3 6" xfId="15699"/>
    <cellStyle name="Calc cel 2 4 3 3 6 2" xfId="43560"/>
    <cellStyle name="Calc cel 2 4 3 3 7" xfId="16317"/>
    <cellStyle name="Calc cel 2 4 3 3 7 2" xfId="43845"/>
    <cellStyle name="Calc cel 2 4 3 3 8" xfId="4964"/>
    <cellStyle name="Calc cel 2 4 3 3 9" xfId="36870"/>
    <cellStyle name="Calc cel 2 4 3 4" xfId="2998"/>
    <cellStyle name="Calc cel 2 4 3 4 2" xfId="10232"/>
    <cellStyle name="Calc cel 2 4 3 4 2 2" xfId="40431"/>
    <cellStyle name="Calc cel 2 4 3 4 3" xfId="35340"/>
    <cellStyle name="Calc cel 2 4 3 5" xfId="5299"/>
    <cellStyle name="Calc cel 2 4 3 5 2" xfId="11735"/>
    <cellStyle name="Calc cel 2 4 3 5 2 2" xfId="41736"/>
    <cellStyle name="Calc cel 2 4 3 5 3" xfId="37008"/>
    <cellStyle name="Calc cel 2 4 3 6" xfId="5328"/>
    <cellStyle name="Calc cel 2 4 3 6 2" xfId="11764"/>
    <cellStyle name="Calc cel 2 4 3 6 2 2" xfId="41751"/>
    <cellStyle name="Calc cel 2 4 3 6 3" xfId="37023"/>
    <cellStyle name="Calc cel 2 4 3 7" xfId="5547"/>
    <cellStyle name="Calc cel 2 4 3 7 2" xfId="37124"/>
    <cellStyle name="Calc cel 2 4 3 8" xfId="13837"/>
    <cellStyle name="Calc cel 2 4 3 8 2" xfId="42717"/>
    <cellStyle name="Calc cel 2 4 3 9" xfId="13897"/>
    <cellStyle name="Calc cel 2 4 3 9 2" xfId="42746"/>
    <cellStyle name="Calc cel 2 4 4" xfId="1526"/>
    <cellStyle name="Calc cel 2 4 4 10" xfId="13954"/>
    <cellStyle name="Calc cel 2 4 4 10 2" xfId="42772"/>
    <cellStyle name="Calc cel 2 4 4 11" xfId="14309"/>
    <cellStyle name="Calc cel 2 4 4 11 2" xfId="42927"/>
    <cellStyle name="Calc cel 2 4 4 12" xfId="4053"/>
    <cellStyle name="Calc cel 2 4 4 13" xfId="36250"/>
    <cellStyle name="Calc cel 2 4 4 2" xfId="2025"/>
    <cellStyle name="Calc cel 2 4 4 2 2" xfId="6090"/>
    <cellStyle name="Calc cel 2 4 4 2 2 2" xfId="12463"/>
    <cellStyle name="Calc cel 2 4 4 2 2 2 2" xfId="42088"/>
    <cellStyle name="Calc cel 2 4 4 2 2 3" xfId="37391"/>
    <cellStyle name="Calc cel 2 4 4 2 3" xfId="6643"/>
    <cellStyle name="Calc cel 2 4 4 2 3 2" xfId="12930"/>
    <cellStyle name="Calc cel 2 4 4 2 3 2 2" xfId="42293"/>
    <cellStyle name="Calc cel 2 4 4 2 3 3" xfId="37630"/>
    <cellStyle name="Calc cel 2 4 4 2 4" xfId="8569"/>
    <cellStyle name="Calc cel 2 4 4 2 4 2" xfId="39147"/>
    <cellStyle name="Calc cel 2 4 4 2 5" xfId="14593"/>
    <cellStyle name="Calc cel 2 4 4 2 5 2" xfId="43054"/>
    <cellStyle name="Calc cel 2 4 4 2 6" xfId="15287"/>
    <cellStyle name="Calc cel 2 4 4 2 6 2" xfId="43368"/>
    <cellStyle name="Calc cel 2 4 4 2 7" xfId="15905"/>
    <cellStyle name="Calc cel 2 4 4 2 7 2" xfId="43653"/>
    <cellStyle name="Calc cel 2 4 4 2 8" xfId="4552"/>
    <cellStyle name="Calc cel 2 4 4 2 9" xfId="36678"/>
    <cellStyle name="Calc cel 2 4 4 3" xfId="744"/>
    <cellStyle name="Calc cel 2 4 4 3 2" xfId="5132"/>
    <cellStyle name="Calc cel 2 4 4 3 2 2" xfId="11581"/>
    <cellStyle name="Calc cel 2 4 4 3 2 2 2" xfId="41679"/>
    <cellStyle name="Calc cel 2 4 4 3 2 3" xfId="36946"/>
    <cellStyle name="Calc cel 2 4 4 3 3" xfId="3116"/>
    <cellStyle name="Calc cel 2 4 4 3 3 2" xfId="10346"/>
    <cellStyle name="Calc cel 2 4 4 3 3 2 2" xfId="40516"/>
    <cellStyle name="Calc cel 2 4 4 3 3 3" xfId="35427"/>
    <cellStyle name="Calc cel 2 4 4 3 4" xfId="7439"/>
    <cellStyle name="Calc cel 2 4 4 3 4 2" xfId="38104"/>
    <cellStyle name="Calc cel 2 4 4 3 5" xfId="13752"/>
    <cellStyle name="Calc cel 2 4 4 3 5 2" xfId="42681"/>
    <cellStyle name="Calc cel 2 4 4 3 6" xfId="13771"/>
    <cellStyle name="Calc cel 2 4 4 3 6 2" xfId="42689"/>
    <cellStyle name="Calc cel 2 4 4 3 7" xfId="13762"/>
    <cellStyle name="Calc cel 2 4 4 3 7 2" xfId="42685"/>
    <cellStyle name="Calc cel 2 4 4 3 8" xfId="3280"/>
    <cellStyle name="Calc cel 2 4 4 3 9" xfId="35572"/>
    <cellStyle name="Calc cel 2 4 4 4" xfId="5933"/>
    <cellStyle name="Calc cel 2 4 4 4 2" xfId="12318"/>
    <cellStyle name="Calc cel 2 4 4 4 2 2" xfId="42008"/>
    <cellStyle name="Calc cel 2 4 4 4 3" xfId="37307"/>
    <cellStyle name="Calc cel 2 4 4 5" xfId="3561"/>
    <cellStyle name="Calc cel 2 4 4 5 2" xfId="10698"/>
    <cellStyle name="Calc cel 2 4 4 5 2 2" xfId="40858"/>
    <cellStyle name="Calc cel 2 4 4 5 3" xfId="35808"/>
    <cellStyle name="Calc cel 2 4 4 6" xfId="6262"/>
    <cellStyle name="Calc cel 2 4 4 6 2" xfId="12618"/>
    <cellStyle name="Calc cel 2 4 4 6 2 2" xfId="42159"/>
    <cellStyle name="Calc cel 2 4 4 6 3" xfId="37471"/>
    <cellStyle name="Calc cel 2 4 4 7" xfId="5736"/>
    <cellStyle name="Calc cel 2 4 4 7 2" xfId="37217"/>
    <cellStyle name="Calc cel 2 4 4 8" xfId="14100"/>
    <cellStyle name="Calc cel 2 4 4 8 2" xfId="42834"/>
    <cellStyle name="Calc cel 2 4 4 9" xfId="13734"/>
    <cellStyle name="Calc cel 2 4 4 9 2" xfId="42670"/>
    <cellStyle name="Calc cel 2 4 5" xfId="2429"/>
    <cellStyle name="Calc cel 2 4 5 2" xfId="5136"/>
    <cellStyle name="Calc cel 2 4 5 2 2" xfId="11585"/>
    <cellStyle name="Calc cel 2 4 5 2 2 2" xfId="41683"/>
    <cellStyle name="Calc cel 2 4 5 2 3" xfId="36950"/>
    <cellStyle name="Calc cel 2 4 5 3" xfId="7047"/>
    <cellStyle name="Calc cel 2 4 5 3 2" xfId="13334"/>
    <cellStyle name="Calc cel 2 4 5 3 2 2" xfId="42481"/>
    <cellStyle name="Calc cel 2 4 5 3 3" xfId="37818"/>
    <cellStyle name="Calc cel 2 4 5 4" xfId="8973"/>
    <cellStyle name="Calc cel 2 4 5 4 2" xfId="39335"/>
    <cellStyle name="Calc cel 2 4 5 5" xfId="14997"/>
    <cellStyle name="Calc cel 2 4 5 5 2" xfId="43242"/>
    <cellStyle name="Calc cel 2 4 5 6" xfId="15691"/>
    <cellStyle name="Calc cel 2 4 5 6 2" xfId="43556"/>
    <cellStyle name="Calc cel 2 4 5 7" xfId="16309"/>
    <cellStyle name="Calc cel 2 4 5 7 2" xfId="43841"/>
    <cellStyle name="Calc cel 2 4 5 8" xfId="4956"/>
    <cellStyle name="Calc cel 2 4 5 9" xfId="36866"/>
    <cellStyle name="Calc cel 2 4 6" xfId="2405"/>
    <cellStyle name="Calc cel 2 4 6 2" xfId="5302"/>
    <cellStyle name="Calc cel 2 4 6 2 2" xfId="11738"/>
    <cellStyle name="Calc cel 2 4 6 2 2 2" xfId="41737"/>
    <cellStyle name="Calc cel 2 4 6 2 3" xfId="37009"/>
    <cellStyle name="Calc cel 2 4 6 3" xfId="7023"/>
    <cellStyle name="Calc cel 2 4 6 3 2" xfId="13310"/>
    <cellStyle name="Calc cel 2 4 6 3 2 2" xfId="42471"/>
    <cellStyle name="Calc cel 2 4 6 3 3" xfId="37808"/>
    <cellStyle name="Calc cel 2 4 6 4" xfId="8949"/>
    <cellStyle name="Calc cel 2 4 6 4 2" xfId="39325"/>
    <cellStyle name="Calc cel 2 4 6 5" xfId="14973"/>
    <cellStyle name="Calc cel 2 4 6 5 2" xfId="43232"/>
    <cellStyle name="Calc cel 2 4 6 6" xfId="15667"/>
    <cellStyle name="Calc cel 2 4 6 6 2" xfId="43546"/>
    <cellStyle name="Calc cel 2 4 6 7" xfId="16285"/>
    <cellStyle name="Calc cel 2 4 6 7 2" xfId="43831"/>
    <cellStyle name="Calc cel 2 4 6 8" xfId="4932"/>
    <cellStyle name="Calc cel 2 4 6 9" xfId="36856"/>
    <cellStyle name="Calc cel 2 4 7" xfId="5127"/>
    <cellStyle name="Calc cel 2 4 7 2" xfId="11577"/>
    <cellStyle name="Calc cel 2 4 7 2 2" xfId="41677"/>
    <cellStyle name="Calc cel 2 4 7 3" xfId="36944"/>
    <cellStyle name="Calc cel 2 4 8" xfId="5314"/>
    <cellStyle name="Calc cel 2 4 8 2" xfId="11750"/>
    <cellStyle name="Calc cel 2 4 8 2 2" xfId="41742"/>
    <cellStyle name="Calc cel 2 4 8 3" xfId="37014"/>
    <cellStyle name="Calc cel 2 4 9" xfId="6256"/>
    <cellStyle name="Calc cel 2 4 9 2" xfId="12612"/>
    <cellStyle name="Calc cel 2 4 9 2 2" xfId="42156"/>
    <cellStyle name="Calc cel 2 4 9 3" xfId="37468"/>
    <cellStyle name="Calc cel 2 5" xfId="649"/>
    <cellStyle name="Calc cel 2 5 10" xfId="6562"/>
    <cellStyle name="Calc cel 2 5 10 2" xfId="37597"/>
    <cellStyle name="Calc cel 2 5 11" xfId="13620"/>
    <cellStyle name="Calc cel 2 5 11 2" xfId="42617"/>
    <cellStyle name="Calc cel 2 5 12" xfId="14162"/>
    <cellStyle name="Calc cel 2 5 12 2" xfId="42862"/>
    <cellStyle name="Calc cel 2 5 13" xfId="14358"/>
    <cellStyle name="Calc cel 2 5 13 2" xfId="42950"/>
    <cellStyle name="Calc cel 2 5 14" xfId="15108"/>
    <cellStyle name="Calc cel 2 5 14 2" xfId="43292"/>
    <cellStyle name="Calc cel 2 5 15" xfId="2733"/>
    <cellStyle name="Calc cel 2 5 16" xfId="35181"/>
    <cellStyle name="Calc cel 2 5 2" xfId="1043"/>
    <cellStyle name="Calc cel 2 5 2 10" xfId="14096"/>
    <cellStyle name="Calc cel 2 5 2 10 2" xfId="42831"/>
    <cellStyle name="Calc cel 2 5 2 11" xfId="13624"/>
    <cellStyle name="Calc cel 2 5 2 11 2" xfId="42619"/>
    <cellStyle name="Calc cel 2 5 2 12" xfId="14048"/>
    <cellStyle name="Calc cel 2 5 2 12 2" xfId="42812"/>
    <cellStyle name="Calc cel 2 5 2 13" xfId="2843"/>
    <cellStyle name="Calc cel 2 5 2 14" xfId="35262"/>
    <cellStyle name="Calc cel 2 5 2 2" xfId="1811"/>
    <cellStyle name="Calc cel 2 5 2 2 10" xfId="4338"/>
    <cellStyle name="Calc cel 2 5 2 2 11" xfId="36482"/>
    <cellStyle name="Calc cel 2 5 2 2 2" xfId="2012"/>
    <cellStyle name="Calc cel 2 5 2 2 2 2" xfId="5994"/>
    <cellStyle name="Calc cel 2 5 2 2 2 2 2" xfId="12372"/>
    <cellStyle name="Calc cel 2 5 2 2 2 2 2 2" xfId="42037"/>
    <cellStyle name="Calc cel 2 5 2 2 2 2 3" xfId="37339"/>
    <cellStyle name="Calc cel 2 5 2 2 2 3" xfId="6630"/>
    <cellStyle name="Calc cel 2 5 2 2 2 3 2" xfId="12917"/>
    <cellStyle name="Calc cel 2 5 2 2 2 3 2 2" xfId="42284"/>
    <cellStyle name="Calc cel 2 5 2 2 2 3 3" xfId="37621"/>
    <cellStyle name="Calc cel 2 5 2 2 2 4" xfId="8556"/>
    <cellStyle name="Calc cel 2 5 2 2 2 4 2" xfId="39138"/>
    <cellStyle name="Calc cel 2 5 2 2 2 5" xfId="14580"/>
    <cellStyle name="Calc cel 2 5 2 2 2 5 2" xfId="43045"/>
    <cellStyle name="Calc cel 2 5 2 2 2 6" xfId="15274"/>
    <cellStyle name="Calc cel 2 5 2 2 2 6 2" xfId="43359"/>
    <cellStyle name="Calc cel 2 5 2 2 2 7" xfId="15892"/>
    <cellStyle name="Calc cel 2 5 2 2 2 7 2" xfId="43644"/>
    <cellStyle name="Calc cel 2 5 2 2 2 8" xfId="4539"/>
    <cellStyle name="Calc cel 2 5 2 2 2 9" xfId="36669"/>
    <cellStyle name="Calc cel 2 5 2 2 3" xfId="2530"/>
    <cellStyle name="Calc cel 2 5 2 2 3 2" xfId="6412"/>
    <cellStyle name="Calc cel 2 5 2 2 3 2 2" xfId="12748"/>
    <cellStyle name="Calc cel 2 5 2 2 3 2 2 2" xfId="42211"/>
    <cellStyle name="Calc cel 2 5 2 2 3 2 3" xfId="37532"/>
    <cellStyle name="Calc cel 2 5 2 2 3 3" xfId="7148"/>
    <cellStyle name="Calc cel 2 5 2 2 3 3 2" xfId="13435"/>
    <cellStyle name="Calc cel 2 5 2 2 3 3 2 2" xfId="42528"/>
    <cellStyle name="Calc cel 2 5 2 2 3 3 3" xfId="37865"/>
    <cellStyle name="Calc cel 2 5 2 2 3 4" xfId="9074"/>
    <cellStyle name="Calc cel 2 5 2 2 3 4 2" xfId="39382"/>
    <cellStyle name="Calc cel 2 5 2 2 3 5" xfId="15098"/>
    <cellStyle name="Calc cel 2 5 2 2 3 5 2" xfId="43289"/>
    <cellStyle name="Calc cel 2 5 2 2 3 6" xfId="15792"/>
    <cellStyle name="Calc cel 2 5 2 2 3 6 2" xfId="43603"/>
    <cellStyle name="Calc cel 2 5 2 2 3 7" xfId="16410"/>
    <cellStyle name="Calc cel 2 5 2 2 3 7 2" xfId="43888"/>
    <cellStyle name="Calc cel 2 5 2 2 3 8" xfId="5057"/>
    <cellStyle name="Calc cel 2 5 2 2 3 9" xfId="36913"/>
    <cellStyle name="Calc cel 2 5 2 2 4" xfId="6023"/>
    <cellStyle name="Calc cel 2 5 2 2 4 2" xfId="12398"/>
    <cellStyle name="Calc cel 2 5 2 2 4 2 2" xfId="42048"/>
    <cellStyle name="Calc cel 2 5 2 2 4 3" xfId="37351"/>
    <cellStyle name="Calc cel 2 5 2 2 5" xfId="6545"/>
    <cellStyle name="Calc cel 2 5 2 2 5 2" xfId="12859"/>
    <cellStyle name="Calc cel 2 5 2 2 5 2 2" xfId="42264"/>
    <cellStyle name="Calc cel 2 5 2 2 5 3" xfId="37591"/>
    <cellStyle name="Calc cel 2 5 2 2 6" xfId="8355"/>
    <cellStyle name="Calc cel 2 5 2 2 6 2" xfId="38951"/>
    <cellStyle name="Calc cel 2 5 2 2 7" xfId="14486"/>
    <cellStyle name="Calc cel 2 5 2 2 7 2" xfId="43005"/>
    <cellStyle name="Calc cel 2 5 2 2 8" xfId="15214"/>
    <cellStyle name="Calc cel 2 5 2 2 8 2" xfId="43336"/>
    <cellStyle name="Calc cel 2 5 2 2 9" xfId="15873"/>
    <cellStyle name="Calc cel 2 5 2 2 9 2" xfId="43639"/>
    <cellStyle name="Calc cel 2 5 2 3" xfId="2332"/>
    <cellStyle name="Calc cel 2 5 2 3 2" xfId="5483"/>
    <cellStyle name="Calc cel 2 5 2 3 2 2" xfId="11909"/>
    <cellStyle name="Calc cel 2 5 2 3 2 2 2" xfId="41817"/>
    <cellStyle name="Calc cel 2 5 2 3 2 3" xfId="37096"/>
    <cellStyle name="Calc cel 2 5 2 3 3" xfId="6950"/>
    <cellStyle name="Calc cel 2 5 2 3 3 2" xfId="13237"/>
    <cellStyle name="Calc cel 2 5 2 3 3 2 2" xfId="42434"/>
    <cellStyle name="Calc cel 2 5 2 3 3 3" xfId="37771"/>
    <cellStyle name="Calc cel 2 5 2 3 4" xfId="8876"/>
    <cellStyle name="Calc cel 2 5 2 3 4 2" xfId="39288"/>
    <cellStyle name="Calc cel 2 5 2 3 5" xfId="14900"/>
    <cellStyle name="Calc cel 2 5 2 3 5 2" xfId="43195"/>
    <cellStyle name="Calc cel 2 5 2 3 6" xfId="15594"/>
    <cellStyle name="Calc cel 2 5 2 3 6 2" xfId="43509"/>
    <cellStyle name="Calc cel 2 5 2 3 7" xfId="16212"/>
    <cellStyle name="Calc cel 2 5 2 3 7 2" xfId="43794"/>
    <cellStyle name="Calc cel 2 5 2 3 8" xfId="4859"/>
    <cellStyle name="Calc cel 2 5 2 3 9" xfId="36819"/>
    <cellStyle name="Calc cel 2 5 2 4" xfId="730"/>
    <cellStyle name="Calc cel 2 5 2 4 2" xfId="6081"/>
    <cellStyle name="Calc cel 2 5 2 4 2 2" xfId="12454"/>
    <cellStyle name="Calc cel 2 5 2 4 2 2 2" xfId="42084"/>
    <cellStyle name="Calc cel 2 5 2 4 2 3" xfId="37387"/>
    <cellStyle name="Calc cel 2 5 2 4 3" xfId="5580"/>
    <cellStyle name="Calc cel 2 5 2 4 3 2" xfId="11998"/>
    <cellStyle name="Calc cel 2 5 2 4 3 2 2" xfId="41856"/>
    <cellStyle name="Calc cel 2 5 2 4 3 3" xfId="37140"/>
    <cellStyle name="Calc cel 2 5 2 4 4" xfId="7425"/>
    <cellStyle name="Calc cel 2 5 2 4 4 2" xfId="38093"/>
    <cellStyle name="Calc cel 2 5 2 4 5" xfId="14261"/>
    <cellStyle name="Calc cel 2 5 2 4 5 2" xfId="42904"/>
    <cellStyle name="Calc cel 2 5 2 4 6" xfId="14497"/>
    <cellStyle name="Calc cel 2 5 2 4 6 2" xfId="43009"/>
    <cellStyle name="Calc cel 2 5 2 4 7" xfId="15224"/>
    <cellStyle name="Calc cel 2 5 2 4 7 2" xfId="43339"/>
    <cellStyle name="Calc cel 2 5 2 4 8" xfId="3266"/>
    <cellStyle name="Calc cel 2 5 2 4 9" xfId="35561"/>
    <cellStyle name="Calc cel 2 5 2 5" xfId="6132"/>
    <cellStyle name="Calc cel 2 5 2 5 2" xfId="12499"/>
    <cellStyle name="Calc cel 2 5 2 5 2 2" xfId="42106"/>
    <cellStyle name="Calc cel 2 5 2 5 3" xfId="37411"/>
    <cellStyle name="Calc cel 2 5 2 6" xfId="5761"/>
    <cellStyle name="Calc cel 2 5 2 6 2" xfId="12162"/>
    <cellStyle name="Calc cel 2 5 2 6 2 2" xfId="41933"/>
    <cellStyle name="Calc cel 2 5 2 6 3" xfId="37228"/>
    <cellStyle name="Calc cel 2 5 2 7" xfId="6451"/>
    <cellStyle name="Calc cel 2 5 2 7 2" xfId="12776"/>
    <cellStyle name="Calc cel 2 5 2 7 2 2" xfId="42221"/>
    <cellStyle name="Calc cel 2 5 2 7 3" xfId="37544"/>
    <cellStyle name="Calc cel 2 5 2 8" xfId="7199"/>
    <cellStyle name="Calc cel 2 5 2 8 2" xfId="37884"/>
    <cellStyle name="Calc cel 2 5 2 9" xfId="13801"/>
    <cellStyle name="Calc cel 2 5 2 9 2" xfId="42705"/>
    <cellStyle name="Calc cel 2 5 3" xfId="1200"/>
    <cellStyle name="Calc cel 2 5 3 10" xfId="14382"/>
    <cellStyle name="Calc cel 2 5 3 10 2" xfId="42961"/>
    <cellStyle name="Calc cel 2 5 3 11" xfId="15122"/>
    <cellStyle name="Calc cel 2 5 3 11 2" xfId="43297"/>
    <cellStyle name="Calc cel 2 5 3 12" xfId="3727"/>
    <cellStyle name="Calc cel 2 5 3 13" xfId="35936"/>
    <cellStyle name="Calc cel 2 5 3 2" xfId="2361"/>
    <cellStyle name="Calc cel 2 5 3 2 2" xfId="5658"/>
    <cellStyle name="Calc cel 2 5 3 2 2 2" xfId="12067"/>
    <cellStyle name="Calc cel 2 5 3 2 2 2 2" xfId="41885"/>
    <cellStyle name="Calc cel 2 5 3 2 2 3" xfId="37175"/>
    <cellStyle name="Calc cel 2 5 3 2 3" xfId="6979"/>
    <cellStyle name="Calc cel 2 5 3 2 3 2" xfId="13266"/>
    <cellStyle name="Calc cel 2 5 3 2 3 2 2" xfId="42447"/>
    <cellStyle name="Calc cel 2 5 3 2 3 3" xfId="37784"/>
    <cellStyle name="Calc cel 2 5 3 2 4" xfId="8905"/>
    <cellStyle name="Calc cel 2 5 3 2 4 2" xfId="39301"/>
    <cellStyle name="Calc cel 2 5 3 2 5" xfId="14929"/>
    <cellStyle name="Calc cel 2 5 3 2 5 2" xfId="43208"/>
    <cellStyle name="Calc cel 2 5 3 2 6" xfId="15623"/>
    <cellStyle name="Calc cel 2 5 3 2 6 2" xfId="43522"/>
    <cellStyle name="Calc cel 2 5 3 2 7" xfId="16241"/>
    <cellStyle name="Calc cel 2 5 3 2 7 2" xfId="43807"/>
    <cellStyle name="Calc cel 2 5 3 2 8" xfId="4888"/>
    <cellStyle name="Calc cel 2 5 3 2 9" xfId="36832"/>
    <cellStyle name="Calc cel 2 5 3 3" xfId="2013"/>
    <cellStyle name="Calc cel 2 5 3 3 2" xfId="5456"/>
    <cellStyle name="Calc cel 2 5 3 3 2 2" xfId="11885"/>
    <cellStyle name="Calc cel 2 5 3 3 2 2 2" xfId="41802"/>
    <cellStyle name="Calc cel 2 5 3 3 2 3" xfId="37078"/>
    <cellStyle name="Calc cel 2 5 3 3 3" xfId="6631"/>
    <cellStyle name="Calc cel 2 5 3 3 3 2" xfId="12918"/>
    <cellStyle name="Calc cel 2 5 3 3 3 2 2" xfId="42285"/>
    <cellStyle name="Calc cel 2 5 3 3 3 3" xfId="37622"/>
    <cellStyle name="Calc cel 2 5 3 3 4" xfId="8557"/>
    <cellStyle name="Calc cel 2 5 3 3 4 2" xfId="39139"/>
    <cellStyle name="Calc cel 2 5 3 3 5" xfId="14581"/>
    <cellStyle name="Calc cel 2 5 3 3 5 2" xfId="43046"/>
    <cellStyle name="Calc cel 2 5 3 3 6" xfId="15275"/>
    <cellStyle name="Calc cel 2 5 3 3 6 2" xfId="43360"/>
    <cellStyle name="Calc cel 2 5 3 3 7" xfId="15893"/>
    <cellStyle name="Calc cel 2 5 3 3 7 2" xfId="43645"/>
    <cellStyle name="Calc cel 2 5 3 3 8" xfId="4540"/>
    <cellStyle name="Calc cel 2 5 3 3 9" xfId="36670"/>
    <cellStyle name="Calc cel 2 5 3 4" xfId="5459"/>
    <cellStyle name="Calc cel 2 5 3 4 2" xfId="11887"/>
    <cellStyle name="Calc cel 2 5 3 4 2 2" xfId="41803"/>
    <cellStyle name="Calc cel 2 5 3 4 3" xfId="37080"/>
    <cellStyle name="Calc cel 2 5 3 5" xfId="5923"/>
    <cellStyle name="Calc cel 2 5 3 5 2" xfId="12308"/>
    <cellStyle name="Calc cel 2 5 3 5 2 2" xfId="42004"/>
    <cellStyle name="Calc cel 2 5 3 5 3" xfId="37303"/>
    <cellStyle name="Calc cel 2 5 3 6" xfId="5781"/>
    <cellStyle name="Calc cel 2 5 3 6 2" xfId="12179"/>
    <cellStyle name="Calc cel 2 5 3 6 2 2" xfId="41940"/>
    <cellStyle name="Calc cel 2 5 3 6 3" xfId="37235"/>
    <cellStyle name="Calc cel 2 5 3 7" xfId="5745"/>
    <cellStyle name="Calc cel 2 5 3 7 2" xfId="37219"/>
    <cellStyle name="Calc cel 2 5 3 8" xfId="13916"/>
    <cellStyle name="Calc cel 2 5 3 8 2" xfId="42755"/>
    <cellStyle name="Calc cel 2 5 3 9" xfId="14191"/>
    <cellStyle name="Calc cel 2 5 3 9 2" xfId="42876"/>
    <cellStyle name="Calc cel 2 5 4" xfId="1701"/>
    <cellStyle name="Calc cel 2 5 4 10" xfId="15142"/>
    <cellStyle name="Calc cel 2 5 4 10 2" xfId="43304"/>
    <cellStyle name="Calc cel 2 5 4 11" xfId="15817"/>
    <cellStyle name="Calc cel 2 5 4 11 2" xfId="43612"/>
    <cellStyle name="Calc cel 2 5 4 12" xfId="4228"/>
    <cellStyle name="Calc cel 2 5 4 13" xfId="36401"/>
    <cellStyle name="Calc cel 2 5 4 2" xfId="2014"/>
    <cellStyle name="Calc cel 2 5 4 2 2" xfId="5837"/>
    <cellStyle name="Calc cel 2 5 4 2 2 2" xfId="12233"/>
    <cellStyle name="Calc cel 2 5 4 2 2 2 2" xfId="41968"/>
    <cellStyle name="Calc cel 2 5 4 2 2 3" xfId="37263"/>
    <cellStyle name="Calc cel 2 5 4 2 3" xfId="6632"/>
    <cellStyle name="Calc cel 2 5 4 2 3 2" xfId="12919"/>
    <cellStyle name="Calc cel 2 5 4 2 3 2 2" xfId="42286"/>
    <cellStyle name="Calc cel 2 5 4 2 3 3" xfId="37623"/>
    <cellStyle name="Calc cel 2 5 4 2 4" xfId="8558"/>
    <cellStyle name="Calc cel 2 5 4 2 4 2" xfId="39140"/>
    <cellStyle name="Calc cel 2 5 4 2 5" xfId="14582"/>
    <cellStyle name="Calc cel 2 5 4 2 5 2" xfId="43047"/>
    <cellStyle name="Calc cel 2 5 4 2 6" xfId="15276"/>
    <cellStyle name="Calc cel 2 5 4 2 6 2" xfId="43361"/>
    <cellStyle name="Calc cel 2 5 4 2 7" xfId="15894"/>
    <cellStyle name="Calc cel 2 5 4 2 7 2" xfId="43646"/>
    <cellStyle name="Calc cel 2 5 4 2 8" xfId="4541"/>
    <cellStyle name="Calc cel 2 5 4 2 9" xfId="36671"/>
    <cellStyle name="Calc cel 2 5 4 3" xfId="2474"/>
    <cellStyle name="Calc cel 2 5 4 3 2" xfId="5598"/>
    <cellStyle name="Calc cel 2 5 4 3 2 2" xfId="12013"/>
    <cellStyle name="Calc cel 2 5 4 3 2 2 2" xfId="41863"/>
    <cellStyle name="Calc cel 2 5 4 3 2 3" xfId="37150"/>
    <cellStyle name="Calc cel 2 5 4 3 3" xfId="7092"/>
    <cellStyle name="Calc cel 2 5 4 3 3 2" xfId="13379"/>
    <cellStyle name="Calc cel 2 5 4 3 3 2 2" xfId="42501"/>
    <cellStyle name="Calc cel 2 5 4 3 3 3" xfId="37838"/>
    <cellStyle name="Calc cel 2 5 4 3 4" xfId="9018"/>
    <cellStyle name="Calc cel 2 5 4 3 4 2" xfId="39355"/>
    <cellStyle name="Calc cel 2 5 4 3 5" xfId="15042"/>
    <cellStyle name="Calc cel 2 5 4 3 5 2" xfId="43262"/>
    <cellStyle name="Calc cel 2 5 4 3 6" xfId="15736"/>
    <cellStyle name="Calc cel 2 5 4 3 6 2" xfId="43576"/>
    <cellStyle name="Calc cel 2 5 4 3 7" xfId="16354"/>
    <cellStyle name="Calc cel 2 5 4 3 7 2" xfId="43861"/>
    <cellStyle name="Calc cel 2 5 4 3 8" xfId="5001"/>
    <cellStyle name="Calc cel 2 5 4 3 9" xfId="36886"/>
    <cellStyle name="Calc cel 2 5 4 4" xfId="3014"/>
    <cellStyle name="Calc cel 2 5 4 4 2" xfId="10247"/>
    <cellStyle name="Calc cel 2 5 4 4 2 2" xfId="40440"/>
    <cellStyle name="Calc cel 2 5 4 4 3" xfId="35349"/>
    <cellStyle name="Calc cel 2 5 4 5" xfId="6471"/>
    <cellStyle name="Calc cel 2 5 4 5 2" xfId="12794"/>
    <cellStyle name="Calc cel 2 5 4 5 2 2" xfId="42229"/>
    <cellStyle name="Calc cel 2 5 4 5 3" xfId="37552"/>
    <cellStyle name="Calc cel 2 5 4 6" xfId="6601"/>
    <cellStyle name="Calc cel 2 5 4 6 2" xfId="12894"/>
    <cellStyle name="Calc cel 2 5 4 6 2 2" xfId="42276"/>
    <cellStyle name="Calc cel 2 5 4 6 3" xfId="37612"/>
    <cellStyle name="Calc cel 2 5 4 7" xfId="7201"/>
    <cellStyle name="Calc cel 2 5 4 7 2" xfId="37885"/>
    <cellStyle name="Calc cel 2 5 4 8" xfId="14221"/>
    <cellStyle name="Calc cel 2 5 4 8 2" xfId="42886"/>
    <cellStyle name="Calc cel 2 5 4 9" xfId="14409"/>
    <cellStyle name="Calc cel 2 5 4 9 2" xfId="42970"/>
    <cellStyle name="Calc cel 2 5 5" xfId="2145"/>
    <cellStyle name="Calc cel 2 5 5 2" xfId="5306"/>
    <cellStyle name="Calc cel 2 5 5 2 2" xfId="11742"/>
    <cellStyle name="Calc cel 2 5 5 2 2 2" xfId="41738"/>
    <cellStyle name="Calc cel 2 5 5 2 3" xfId="37010"/>
    <cellStyle name="Calc cel 2 5 5 3" xfId="6763"/>
    <cellStyle name="Calc cel 2 5 5 3 2" xfId="13050"/>
    <cellStyle name="Calc cel 2 5 5 3 2 2" xfId="42347"/>
    <cellStyle name="Calc cel 2 5 5 3 3" xfId="37684"/>
    <cellStyle name="Calc cel 2 5 5 4" xfId="8689"/>
    <cellStyle name="Calc cel 2 5 5 4 2" xfId="39201"/>
    <cellStyle name="Calc cel 2 5 5 5" xfId="14713"/>
    <cellStyle name="Calc cel 2 5 5 5 2" xfId="43108"/>
    <cellStyle name="Calc cel 2 5 5 6" xfId="15407"/>
    <cellStyle name="Calc cel 2 5 5 6 2" xfId="43422"/>
    <cellStyle name="Calc cel 2 5 5 7" xfId="16025"/>
    <cellStyle name="Calc cel 2 5 5 7 2" xfId="43707"/>
    <cellStyle name="Calc cel 2 5 5 8" xfId="4672"/>
    <cellStyle name="Calc cel 2 5 5 9" xfId="36732"/>
    <cellStyle name="Calc cel 2 5 6" xfId="2218"/>
    <cellStyle name="Calc cel 2 5 6 2" xfId="5820"/>
    <cellStyle name="Calc cel 2 5 6 2 2" xfId="12217"/>
    <cellStyle name="Calc cel 2 5 6 2 2 2" xfId="41959"/>
    <cellStyle name="Calc cel 2 5 6 2 3" xfId="37254"/>
    <cellStyle name="Calc cel 2 5 6 3" xfId="6836"/>
    <cellStyle name="Calc cel 2 5 6 3 2" xfId="13123"/>
    <cellStyle name="Calc cel 2 5 6 3 2 2" xfId="42376"/>
    <cellStyle name="Calc cel 2 5 6 3 3" xfId="37713"/>
    <cellStyle name="Calc cel 2 5 6 4" xfId="8762"/>
    <cellStyle name="Calc cel 2 5 6 4 2" xfId="39230"/>
    <cellStyle name="Calc cel 2 5 6 5" xfId="14786"/>
    <cellStyle name="Calc cel 2 5 6 5 2" xfId="43137"/>
    <cellStyle name="Calc cel 2 5 6 6" xfId="15480"/>
    <cellStyle name="Calc cel 2 5 6 6 2" xfId="43451"/>
    <cellStyle name="Calc cel 2 5 6 7" xfId="16098"/>
    <cellStyle name="Calc cel 2 5 6 7 2" xfId="43736"/>
    <cellStyle name="Calc cel 2 5 6 8" xfId="4745"/>
    <cellStyle name="Calc cel 2 5 6 9" xfId="36761"/>
    <cellStyle name="Calc cel 2 5 7" xfId="5579"/>
    <cellStyle name="Calc cel 2 5 7 2" xfId="11997"/>
    <cellStyle name="Calc cel 2 5 7 2 2" xfId="41855"/>
    <cellStyle name="Calc cel 2 5 7 3" xfId="37139"/>
    <cellStyle name="Calc cel 2 5 8" xfId="5390"/>
    <cellStyle name="Calc cel 2 5 8 2" xfId="11824"/>
    <cellStyle name="Calc cel 2 5 8 2 2" xfId="41777"/>
    <cellStyle name="Calc cel 2 5 8 3" xfId="37050"/>
    <cellStyle name="Calc cel 2 5 9" xfId="3164"/>
    <cellStyle name="Calc cel 2 5 9 2" xfId="10393"/>
    <cellStyle name="Calc cel 2 5 9 2 2" xfId="40559"/>
    <cellStyle name="Calc cel 2 5 9 3" xfId="35470"/>
    <cellStyle name="Calc cel 2 6" xfId="614"/>
    <cellStyle name="Calc cel 2 6 10" xfId="13591"/>
    <cellStyle name="Calc cel 2 6 10 2" xfId="42601"/>
    <cellStyle name="Calc cel 2 6 11" xfId="14001"/>
    <cellStyle name="Calc cel 2 6 11 2" xfId="42789"/>
    <cellStyle name="Calc cel 2 6 12" xfId="13986"/>
    <cellStyle name="Calc cel 2 6 12 2" xfId="42782"/>
    <cellStyle name="Calc cel 2 6 13" xfId="14343"/>
    <cellStyle name="Calc cel 2 6 13 2" xfId="42943"/>
    <cellStyle name="Calc cel 2 6 14" xfId="2698"/>
    <cellStyle name="Calc cel 2 6 15" xfId="35155"/>
    <cellStyle name="Calc cel 2 6 2" xfId="1026"/>
    <cellStyle name="Calc cel 2 6 2 10" xfId="13935"/>
    <cellStyle name="Calc cel 2 6 2 10 2" xfId="42764"/>
    <cellStyle name="Calc cel 2 6 2 11" xfId="14280"/>
    <cellStyle name="Calc cel 2 6 2 11 2" xfId="42913"/>
    <cellStyle name="Calc cel 2 6 2 12" xfId="14514"/>
    <cellStyle name="Calc cel 2 6 2 12 2" xfId="43016"/>
    <cellStyle name="Calc cel 2 6 2 13" xfId="2826"/>
    <cellStyle name="Calc cel 2 6 2 14" xfId="35254"/>
    <cellStyle name="Calc cel 2 6 2 2" xfId="1794"/>
    <cellStyle name="Calc cel 2 6 2 2 10" xfId="4321"/>
    <cellStyle name="Calc cel 2 6 2 2 11" xfId="36474"/>
    <cellStyle name="Calc cel 2 6 2 2 2" xfId="2134"/>
    <cellStyle name="Calc cel 2 6 2 2 2 2" xfId="5863"/>
    <cellStyle name="Calc cel 2 6 2 2 2 2 2" xfId="12254"/>
    <cellStyle name="Calc cel 2 6 2 2 2 2 2 2" xfId="41979"/>
    <cellStyle name="Calc cel 2 6 2 2 2 2 3" xfId="37276"/>
    <cellStyle name="Calc cel 2 6 2 2 2 3" xfId="6752"/>
    <cellStyle name="Calc cel 2 6 2 2 2 3 2" xfId="13039"/>
    <cellStyle name="Calc cel 2 6 2 2 2 3 2 2" xfId="42342"/>
    <cellStyle name="Calc cel 2 6 2 2 2 3 3" xfId="37679"/>
    <cellStyle name="Calc cel 2 6 2 2 2 4" xfId="8678"/>
    <cellStyle name="Calc cel 2 6 2 2 2 4 2" xfId="39196"/>
    <cellStyle name="Calc cel 2 6 2 2 2 5" xfId="14702"/>
    <cellStyle name="Calc cel 2 6 2 2 2 5 2" xfId="43103"/>
    <cellStyle name="Calc cel 2 6 2 2 2 6" xfId="15396"/>
    <cellStyle name="Calc cel 2 6 2 2 2 6 2" xfId="43417"/>
    <cellStyle name="Calc cel 2 6 2 2 2 7" xfId="16014"/>
    <cellStyle name="Calc cel 2 6 2 2 2 7 2" xfId="43702"/>
    <cellStyle name="Calc cel 2 6 2 2 2 8" xfId="4661"/>
    <cellStyle name="Calc cel 2 6 2 2 2 9" xfId="36727"/>
    <cellStyle name="Calc cel 2 6 2 2 3" xfId="2513"/>
    <cellStyle name="Calc cel 2 6 2 2 3 2" xfId="6395"/>
    <cellStyle name="Calc cel 2 6 2 2 3 2 2" xfId="12731"/>
    <cellStyle name="Calc cel 2 6 2 2 3 2 2 2" xfId="42203"/>
    <cellStyle name="Calc cel 2 6 2 2 3 2 3" xfId="37524"/>
    <cellStyle name="Calc cel 2 6 2 2 3 3" xfId="7131"/>
    <cellStyle name="Calc cel 2 6 2 2 3 3 2" xfId="13418"/>
    <cellStyle name="Calc cel 2 6 2 2 3 3 2 2" xfId="42520"/>
    <cellStyle name="Calc cel 2 6 2 2 3 3 3" xfId="37857"/>
    <cellStyle name="Calc cel 2 6 2 2 3 4" xfId="9057"/>
    <cellStyle name="Calc cel 2 6 2 2 3 4 2" xfId="39374"/>
    <cellStyle name="Calc cel 2 6 2 2 3 5" xfId="15081"/>
    <cellStyle name="Calc cel 2 6 2 2 3 5 2" xfId="43281"/>
    <cellStyle name="Calc cel 2 6 2 2 3 6" xfId="15775"/>
    <cellStyle name="Calc cel 2 6 2 2 3 6 2" xfId="43595"/>
    <cellStyle name="Calc cel 2 6 2 2 3 7" xfId="16393"/>
    <cellStyle name="Calc cel 2 6 2 2 3 7 2" xfId="43880"/>
    <cellStyle name="Calc cel 2 6 2 2 3 8" xfId="5040"/>
    <cellStyle name="Calc cel 2 6 2 2 3 9" xfId="36905"/>
    <cellStyle name="Calc cel 2 6 2 2 4" xfId="5965"/>
    <cellStyle name="Calc cel 2 6 2 2 4 2" xfId="12345"/>
    <cellStyle name="Calc cel 2 6 2 2 4 2 2" xfId="42025"/>
    <cellStyle name="Calc cel 2 6 2 2 4 3" xfId="37326"/>
    <cellStyle name="Calc cel 2 6 2 2 5" xfId="6528"/>
    <cellStyle name="Calc cel 2 6 2 2 5 2" xfId="12842"/>
    <cellStyle name="Calc cel 2 6 2 2 5 2 2" xfId="42256"/>
    <cellStyle name="Calc cel 2 6 2 2 5 3" xfId="37583"/>
    <cellStyle name="Calc cel 2 6 2 2 6" xfId="8338"/>
    <cellStyle name="Calc cel 2 6 2 2 6 2" xfId="38943"/>
    <cellStyle name="Calc cel 2 6 2 2 7" xfId="14469"/>
    <cellStyle name="Calc cel 2 6 2 2 7 2" xfId="42997"/>
    <cellStyle name="Calc cel 2 6 2 2 8" xfId="15197"/>
    <cellStyle name="Calc cel 2 6 2 2 8 2" xfId="43328"/>
    <cellStyle name="Calc cel 2 6 2 2 9" xfId="15856"/>
    <cellStyle name="Calc cel 2 6 2 2 9 2" xfId="43631"/>
    <cellStyle name="Calc cel 2 6 2 3" xfId="800"/>
    <cellStyle name="Calc cel 2 6 2 3 2" xfId="6250"/>
    <cellStyle name="Calc cel 2 6 2 3 2 2" xfId="12606"/>
    <cellStyle name="Calc cel 2 6 2 3 2 2 2" xfId="42153"/>
    <cellStyle name="Calc cel 2 6 2 3 2 3" xfId="37465"/>
    <cellStyle name="Calc cel 2 6 2 3 3" xfId="5470"/>
    <cellStyle name="Calc cel 2 6 2 3 3 2" xfId="11898"/>
    <cellStyle name="Calc cel 2 6 2 3 3 2 2" xfId="41811"/>
    <cellStyle name="Calc cel 2 6 2 3 3 3" xfId="37088"/>
    <cellStyle name="Calc cel 2 6 2 3 4" xfId="7495"/>
    <cellStyle name="Calc cel 2 6 2 3 4 2" xfId="38129"/>
    <cellStyle name="Calc cel 2 6 2 3 5" xfId="11141"/>
    <cellStyle name="Calc cel 2 6 2 3 5 2" xfId="41278"/>
    <cellStyle name="Calc cel 2 6 2 3 6" xfId="13743"/>
    <cellStyle name="Calc cel 2 6 2 3 6 2" xfId="42676"/>
    <cellStyle name="Calc cel 2 6 2 3 7" xfId="13664"/>
    <cellStyle name="Calc cel 2 6 2 3 7 2" xfId="42630"/>
    <cellStyle name="Calc cel 2 6 2 3 8" xfId="3336"/>
    <cellStyle name="Calc cel 2 6 2 3 9" xfId="35597"/>
    <cellStyle name="Calc cel 2 6 2 4" xfId="2236"/>
    <cellStyle name="Calc cel 2 6 2 4 2" xfId="5790"/>
    <cellStyle name="Calc cel 2 6 2 4 2 2" xfId="12188"/>
    <cellStyle name="Calc cel 2 6 2 4 2 2 2" xfId="41948"/>
    <cellStyle name="Calc cel 2 6 2 4 2 3" xfId="37243"/>
    <cellStyle name="Calc cel 2 6 2 4 3" xfId="6854"/>
    <cellStyle name="Calc cel 2 6 2 4 3 2" xfId="13141"/>
    <cellStyle name="Calc cel 2 6 2 4 3 2 2" xfId="42384"/>
    <cellStyle name="Calc cel 2 6 2 4 3 3" xfId="37721"/>
    <cellStyle name="Calc cel 2 6 2 4 4" xfId="8780"/>
    <cellStyle name="Calc cel 2 6 2 4 4 2" xfId="39238"/>
    <cellStyle name="Calc cel 2 6 2 4 5" xfId="14804"/>
    <cellStyle name="Calc cel 2 6 2 4 5 2" xfId="43145"/>
    <cellStyle name="Calc cel 2 6 2 4 6" xfId="15498"/>
    <cellStyle name="Calc cel 2 6 2 4 6 2" xfId="43459"/>
    <cellStyle name="Calc cel 2 6 2 4 7" xfId="16116"/>
    <cellStyle name="Calc cel 2 6 2 4 7 2" xfId="43744"/>
    <cellStyle name="Calc cel 2 6 2 4 8" xfId="4763"/>
    <cellStyle name="Calc cel 2 6 2 4 9" xfId="36769"/>
    <cellStyle name="Calc cel 2 6 2 5" xfId="6288"/>
    <cellStyle name="Calc cel 2 6 2 5 2" xfId="12639"/>
    <cellStyle name="Calc cel 2 6 2 5 2 2" xfId="42168"/>
    <cellStyle name="Calc cel 2 6 2 5 3" xfId="37482"/>
    <cellStyle name="Calc cel 2 6 2 6" xfId="6076"/>
    <cellStyle name="Calc cel 2 6 2 6 2" xfId="12450"/>
    <cellStyle name="Calc cel 2 6 2 6 2 2" xfId="42082"/>
    <cellStyle name="Calc cel 2 6 2 6 3" xfId="37385"/>
    <cellStyle name="Calc cel 2 6 2 7" xfId="5093"/>
    <cellStyle name="Calc cel 2 6 2 7 2" xfId="11546"/>
    <cellStyle name="Calc cel 2 6 2 7 2 2" xfId="41663"/>
    <cellStyle name="Calc cel 2 6 2 7 3" xfId="36928"/>
    <cellStyle name="Calc cel 2 6 2 8" xfId="2935"/>
    <cellStyle name="Calc cel 2 6 2 8 2" xfId="35315"/>
    <cellStyle name="Calc cel 2 6 2 9" xfId="13784"/>
    <cellStyle name="Calc cel 2 6 2 9 2" xfId="42697"/>
    <cellStyle name="Calc cel 2 6 3" xfId="1165"/>
    <cellStyle name="Calc cel 2 6 3 10" xfId="14266"/>
    <cellStyle name="Calc cel 2 6 3 10 2" xfId="42907"/>
    <cellStyle name="Calc cel 2 6 3 11" xfId="14501"/>
    <cellStyle name="Calc cel 2 6 3 11 2" xfId="43011"/>
    <cellStyle name="Calc cel 2 6 3 12" xfId="3692"/>
    <cellStyle name="Calc cel 2 6 3 13" xfId="35910"/>
    <cellStyle name="Calc cel 2 6 3 2" xfId="2078"/>
    <cellStyle name="Calc cel 2 6 3 2 2" xfId="5455"/>
    <cellStyle name="Calc cel 2 6 3 2 2 2" xfId="11884"/>
    <cellStyle name="Calc cel 2 6 3 2 2 2 2" xfId="41801"/>
    <cellStyle name="Calc cel 2 6 3 2 2 3" xfId="37077"/>
    <cellStyle name="Calc cel 2 6 3 2 3" xfId="6696"/>
    <cellStyle name="Calc cel 2 6 3 2 3 2" xfId="12983"/>
    <cellStyle name="Calc cel 2 6 3 2 3 2 2" xfId="42315"/>
    <cellStyle name="Calc cel 2 6 3 2 3 3" xfId="37652"/>
    <cellStyle name="Calc cel 2 6 3 2 4" xfId="8622"/>
    <cellStyle name="Calc cel 2 6 3 2 4 2" xfId="39169"/>
    <cellStyle name="Calc cel 2 6 3 2 5" xfId="14646"/>
    <cellStyle name="Calc cel 2 6 3 2 5 2" xfId="43076"/>
    <cellStyle name="Calc cel 2 6 3 2 6" xfId="15340"/>
    <cellStyle name="Calc cel 2 6 3 2 6 2" xfId="43390"/>
    <cellStyle name="Calc cel 2 6 3 2 7" xfId="15958"/>
    <cellStyle name="Calc cel 2 6 3 2 7 2" xfId="43675"/>
    <cellStyle name="Calc cel 2 6 3 2 8" xfId="4605"/>
    <cellStyle name="Calc cel 2 6 3 2 9" xfId="36700"/>
    <cellStyle name="Calc cel 2 6 3 3" xfId="827"/>
    <cellStyle name="Calc cel 2 6 3 3 2" xfId="6213"/>
    <cellStyle name="Calc cel 2 6 3 3 2 2" xfId="12574"/>
    <cellStyle name="Calc cel 2 6 3 3 2 2 2" xfId="42141"/>
    <cellStyle name="Calc cel 2 6 3 3 2 3" xfId="37450"/>
    <cellStyle name="Calc cel 2 6 3 3 3" xfId="2997"/>
    <cellStyle name="Calc cel 2 6 3 3 3 2" xfId="10231"/>
    <cellStyle name="Calc cel 2 6 3 3 3 2 2" xfId="40430"/>
    <cellStyle name="Calc cel 2 6 3 3 3 3" xfId="35339"/>
    <cellStyle name="Calc cel 2 6 3 3 4" xfId="7522"/>
    <cellStyle name="Calc cel 2 6 3 3 4 2" xfId="38148"/>
    <cellStyle name="Calc cel 2 6 3 3 5" xfId="13772"/>
    <cellStyle name="Calc cel 2 6 3 3 5 2" xfId="42690"/>
    <cellStyle name="Calc cel 2 6 3 3 6" xfId="14034"/>
    <cellStyle name="Calc cel 2 6 3 3 6 2" xfId="42805"/>
    <cellStyle name="Calc cel 2 6 3 3 7" xfId="14152"/>
    <cellStyle name="Calc cel 2 6 3 3 7 2" xfId="42859"/>
    <cellStyle name="Calc cel 2 6 3 3 8" xfId="3363"/>
    <cellStyle name="Calc cel 2 6 3 3 9" xfId="35616"/>
    <cellStyle name="Calc cel 2 6 3 4" xfId="5611"/>
    <cellStyle name="Calc cel 2 6 3 4 2" xfId="12024"/>
    <cellStyle name="Calc cel 2 6 3 4 2 2" xfId="41868"/>
    <cellStyle name="Calc cel 2 6 3 4 3" xfId="37155"/>
    <cellStyle name="Calc cel 2 6 3 5" xfId="5756"/>
    <cellStyle name="Calc cel 2 6 3 5 2" xfId="12158"/>
    <cellStyle name="Calc cel 2 6 3 5 2 2" xfId="41929"/>
    <cellStyle name="Calc cel 2 6 3 5 3" xfId="37224"/>
    <cellStyle name="Calc cel 2 6 3 6" xfId="6591"/>
    <cellStyle name="Calc cel 2 6 3 6 2" xfId="12887"/>
    <cellStyle name="Calc cel 2 6 3 6 2 2" xfId="42273"/>
    <cellStyle name="Calc cel 2 6 3 6 3" xfId="37607"/>
    <cellStyle name="Calc cel 2 6 3 7" xfId="7170"/>
    <cellStyle name="Calc cel 2 6 3 7 2" xfId="37872"/>
    <cellStyle name="Calc cel 2 6 3 8" xfId="13889"/>
    <cellStyle name="Calc cel 2 6 3 8 2" xfId="42742"/>
    <cellStyle name="Calc cel 2 6 3 9" xfId="14134"/>
    <cellStyle name="Calc cel 2 6 3 9 2" xfId="42851"/>
    <cellStyle name="Calc cel 2 6 4" xfId="2129"/>
    <cellStyle name="Calc cel 2 6 4 2" xfId="5675"/>
    <cellStyle name="Calc cel 2 6 4 2 2" xfId="12082"/>
    <cellStyle name="Calc cel 2 6 4 2 2 2" xfId="41891"/>
    <cellStyle name="Calc cel 2 6 4 2 3" xfId="37181"/>
    <cellStyle name="Calc cel 2 6 4 3" xfId="6747"/>
    <cellStyle name="Calc cel 2 6 4 3 2" xfId="13034"/>
    <cellStyle name="Calc cel 2 6 4 3 2 2" xfId="42338"/>
    <cellStyle name="Calc cel 2 6 4 3 3" xfId="37675"/>
    <cellStyle name="Calc cel 2 6 4 4" xfId="8673"/>
    <cellStyle name="Calc cel 2 6 4 4 2" xfId="39192"/>
    <cellStyle name="Calc cel 2 6 4 5" xfId="14697"/>
    <cellStyle name="Calc cel 2 6 4 5 2" xfId="43099"/>
    <cellStyle name="Calc cel 2 6 4 6" xfId="15391"/>
    <cellStyle name="Calc cel 2 6 4 6 2" xfId="43413"/>
    <cellStyle name="Calc cel 2 6 4 7" xfId="16009"/>
    <cellStyle name="Calc cel 2 6 4 7 2" xfId="43698"/>
    <cellStyle name="Calc cel 2 6 4 8" xfId="4656"/>
    <cellStyle name="Calc cel 2 6 4 9" xfId="36723"/>
    <cellStyle name="Calc cel 2 6 5" xfId="2243"/>
    <cellStyle name="Calc cel 2 6 5 2" xfId="2918"/>
    <cellStyle name="Calc cel 2 6 5 2 2" xfId="10159"/>
    <cellStyle name="Calc cel 2 6 5 2 2 2" xfId="40404"/>
    <cellStyle name="Calc cel 2 6 5 2 3" xfId="35308"/>
    <cellStyle name="Calc cel 2 6 5 3" xfId="6861"/>
    <cellStyle name="Calc cel 2 6 5 3 2" xfId="13148"/>
    <cellStyle name="Calc cel 2 6 5 3 2 2" xfId="42389"/>
    <cellStyle name="Calc cel 2 6 5 3 3" xfId="37726"/>
    <cellStyle name="Calc cel 2 6 5 4" xfId="8787"/>
    <cellStyle name="Calc cel 2 6 5 4 2" xfId="39243"/>
    <cellStyle name="Calc cel 2 6 5 5" xfId="14811"/>
    <cellStyle name="Calc cel 2 6 5 5 2" xfId="43150"/>
    <cellStyle name="Calc cel 2 6 5 6" xfId="15505"/>
    <cellStyle name="Calc cel 2 6 5 6 2" xfId="43464"/>
    <cellStyle name="Calc cel 2 6 5 7" xfId="16123"/>
    <cellStyle name="Calc cel 2 6 5 7 2" xfId="43749"/>
    <cellStyle name="Calc cel 2 6 5 8" xfId="4770"/>
    <cellStyle name="Calc cel 2 6 5 9" xfId="36774"/>
    <cellStyle name="Calc cel 2 6 6" xfId="2948"/>
    <cellStyle name="Calc cel 2 6 6 2" xfId="10184"/>
    <cellStyle name="Calc cel 2 6 6 2 2" xfId="40414"/>
    <cellStyle name="Calc cel 2 6 6 3" xfId="35321"/>
    <cellStyle name="Calc cel 2 6 7" xfId="6172"/>
    <cellStyle name="Calc cel 2 6 7 2" xfId="12537"/>
    <cellStyle name="Calc cel 2 6 7 2 2" xfId="42123"/>
    <cellStyle name="Calc cel 2 6 7 3" xfId="37430"/>
    <cellStyle name="Calc cel 2 6 8" xfId="6156"/>
    <cellStyle name="Calc cel 2 6 8 2" xfId="12522"/>
    <cellStyle name="Calc cel 2 6 8 2 2" xfId="42116"/>
    <cellStyle name="Calc cel 2 6 8 3" xfId="37422"/>
    <cellStyle name="Calc cel 2 6 9" xfId="6494"/>
    <cellStyle name="Calc cel 2 6 9 2" xfId="37564"/>
    <cellStyle name="Calc cel 2 7" xfId="35015"/>
    <cellStyle name="Calc cel 3" xfId="248"/>
    <cellStyle name="Calc cel 3 2" xfId="478"/>
    <cellStyle name="Calc cel 3 2 10" xfId="6022"/>
    <cellStyle name="Calc cel 3 2 10 2" xfId="37350"/>
    <cellStyle name="Calc cel 3 2 11" xfId="13489"/>
    <cellStyle name="Calc cel 3 2 11 2" xfId="42550"/>
    <cellStyle name="Calc cel 3 2 12" xfId="13577"/>
    <cellStyle name="Calc cel 3 2 12 2" xfId="42590"/>
    <cellStyle name="Calc cel 3 2 13" xfId="14047"/>
    <cellStyle name="Calc cel 3 2 13 2" xfId="42811"/>
    <cellStyle name="Calc cel 3 2 14" xfId="14178"/>
    <cellStyle name="Calc cel 3 2 14 2" xfId="42869"/>
    <cellStyle name="Calc cel 3 2 15" xfId="2591"/>
    <cellStyle name="Calc cel 3 2 16" xfId="35064"/>
    <cellStyle name="Calc cel 3 2 2" xfId="553"/>
    <cellStyle name="Calc cel 3 2 2 10" xfId="13696"/>
    <cellStyle name="Calc cel 3 2 2 10 2" xfId="42645"/>
    <cellStyle name="Calc cel 3 2 2 11" xfId="13926"/>
    <cellStyle name="Calc cel 3 2 2 11 2" xfId="42761"/>
    <cellStyle name="Calc cel 3 2 2 12" xfId="13768"/>
    <cellStyle name="Calc cel 3 2 2 12 2" xfId="42687"/>
    <cellStyle name="Calc cel 3 2 2 13" xfId="2802"/>
    <cellStyle name="Calc cel 3 2 2 14" xfId="35240"/>
    <cellStyle name="Calc cel 3 2 2 2" xfId="1770"/>
    <cellStyle name="Calc cel 3 2 2 2 10" xfId="4297"/>
    <cellStyle name="Calc cel 3 2 2 2 11" xfId="36460"/>
    <cellStyle name="Calc cel 3 2 2 2 2" xfId="2125"/>
    <cellStyle name="Calc cel 3 2 2 2 2 2" xfId="5556"/>
    <cellStyle name="Calc cel 3 2 2 2 2 2 2" xfId="11976"/>
    <cellStyle name="Calc cel 3 2 2 2 2 2 2 2" xfId="41846"/>
    <cellStyle name="Calc cel 3 2 2 2 2 2 3" xfId="37129"/>
    <cellStyle name="Calc cel 3 2 2 2 2 3" xfId="6743"/>
    <cellStyle name="Calc cel 3 2 2 2 2 3 2" xfId="13030"/>
    <cellStyle name="Calc cel 3 2 2 2 2 3 2 2" xfId="42335"/>
    <cellStyle name="Calc cel 3 2 2 2 2 3 3" xfId="37672"/>
    <cellStyle name="Calc cel 3 2 2 2 2 4" xfId="8669"/>
    <cellStyle name="Calc cel 3 2 2 2 2 4 2" xfId="39189"/>
    <cellStyle name="Calc cel 3 2 2 2 2 5" xfId="14693"/>
    <cellStyle name="Calc cel 3 2 2 2 2 5 2" xfId="43096"/>
    <cellStyle name="Calc cel 3 2 2 2 2 6" xfId="15387"/>
    <cellStyle name="Calc cel 3 2 2 2 2 6 2" xfId="43410"/>
    <cellStyle name="Calc cel 3 2 2 2 2 7" xfId="16005"/>
    <cellStyle name="Calc cel 3 2 2 2 2 7 2" xfId="43695"/>
    <cellStyle name="Calc cel 3 2 2 2 2 8" xfId="4652"/>
    <cellStyle name="Calc cel 3 2 2 2 2 9" xfId="36720"/>
    <cellStyle name="Calc cel 3 2 2 2 3" xfId="2489"/>
    <cellStyle name="Calc cel 3 2 2 2 3 2" xfId="5346"/>
    <cellStyle name="Calc cel 3 2 2 2 3 2 2" xfId="11781"/>
    <cellStyle name="Calc cel 3 2 2 2 3 2 2 2" xfId="41759"/>
    <cellStyle name="Calc cel 3 2 2 2 3 2 3" xfId="37032"/>
    <cellStyle name="Calc cel 3 2 2 2 3 3" xfId="7107"/>
    <cellStyle name="Calc cel 3 2 2 2 3 3 2" xfId="13394"/>
    <cellStyle name="Calc cel 3 2 2 2 3 3 2 2" xfId="42506"/>
    <cellStyle name="Calc cel 3 2 2 2 3 3 3" xfId="37843"/>
    <cellStyle name="Calc cel 3 2 2 2 3 4" xfId="9033"/>
    <cellStyle name="Calc cel 3 2 2 2 3 4 2" xfId="39360"/>
    <cellStyle name="Calc cel 3 2 2 2 3 5" xfId="15057"/>
    <cellStyle name="Calc cel 3 2 2 2 3 5 2" xfId="43267"/>
    <cellStyle name="Calc cel 3 2 2 2 3 6" xfId="15751"/>
    <cellStyle name="Calc cel 3 2 2 2 3 6 2" xfId="43581"/>
    <cellStyle name="Calc cel 3 2 2 2 3 7" xfId="16369"/>
    <cellStyle name="Calc cel 3 2 2 2 3 7 2" xfId="43866"/>
    <cellStyle name="Calc cel 3 2 2 2 3 8" xfId="5016"/>
    <cellStyle name="Calc cel 3 2 2 2 3 9" xfId="36891"/>
    <cellStyle name="Calc cel 3 2 2 2 4" xfId="5692"/>
    <cellStyle name="Calc cel 3 2 2 2 4 2" xfId="12098"/>
    <cellStyle name="Calc cel 3 2 2 2 4 2 2" xfId="41903"/>
    <cellStyle name="Calc cel 3 2 2 2 4 3" xfId="37194"/>
    <cellStyle name="Calc cel 3 2 2 2 5" xfId="6504"/>
    <cellStyle name="Calc cel 3 2 2 2 5 2" xfId="12818"/>
    <cellStyle name="Calc cel 3 2 2 2 5 2 2" xfId="42242"/>
    <cellStyle name="Calc cel 3 2 2 2 5 3" xfId="37569"/>
    <cellStyle name="Calc cel 3 2 2 2 6" xfId="8314"/>
    <cellStyle name="Calc cel 3 2 2 2 6 2" xfId="38929"/>
    <cellStyle name="Calc cel 3 2 2 2 7" xfId="14445"/>
    <cellStyle name="Calc cel 3 2 2 2 7 2" xfId="42983"/>
    <cellStyle name="Calc cel 3 2 2 2 8" xfId="15173"/>
    <cellStyle name="Calc cel 3 2 2 2 8 2" xfId="43314"/>
    <cellStyle name="Calc cel 3 2 2 2 9" xfId="15832"/>
    <cellStyle name="Calc cel 3 2 2 2 9 2" xfId="43617"/>
    <cellStyle name="Calc cel 3 2 2 3" xfId="2378"/>
    <cellStyle name="Calc cel 3 2 2 3 2" xfId="5583"/>
    <cellStyle name="Calc cel 3 2 2 3 2 2" xfId="12001"/>
    <cellStyle name="Calc cel 3 2 2 3 2 2 2" xfId="41858"/>
    <cellStyle name="Calc cel 3 2 2 3 2 3" xfId="37142"/>
    <cellStyle name="Calc cel 3 2 2 3 3" xfId="6996"/>
    <cellStyle name="Calc cel 3 2 2 3 3 2" xfId="13283"/>
    <cellStyle name="Calc cel 3 2 2 3 3 2 2" xfId="42457"/>
    <cellStyle name="Calc cel 3 2 2 3 3 3" xfId="37794"/>
    <cellStyle name="Calc cel 3 2 2 3 4" xfId="8922"/>
    <cellStyle name="Calc cel 3 2 2 3 4 2" xfId="39311"/>
    <cellStyle name="Calc cel 3 2 2 3 5" xfId="14946"/>
    <cellStyle name="Calc cel 3 2 2 3 5 2" xfId="43218"/>
    <cellStyle name="Calc cel 3 2 2 3 6" xfId="15640"/>
    <cellStyle name="Calc cel 3 2 2 3 6 2" xfId="43532"/>
    <cellStyle name="Calc cel 3 2 2 3 7" xfId="16258"/>
    <cellStyle name="Calc cel 3 2 2 3 7 2" xfId="43817"/>
    <cellStyle name="Calc cel 3 2 2 3 8" xfId="4905"/>
    <cellStyle name="Calc cel 3 2 2 3 9" xfId="36842"/>
    <cellStyle name="Calc cel 3 2 2 4" xfId="2451"/>
    <cellStyle name="Calc cel 3 2 2 4 2" xfId="2914"/>
    <cellStyle name="Calc cel 3 2 2 4 2 2" xfId="10156"/>
    <cellStyle name="Calc cel 3 2 2 4 2 2 2" xfId="40403"/>
    <cellStyle name="Calc cel 3 2 2 4 2 3" xfId="35306"/>
    <cellStyle name="Calc cel 3 2 2 4 3" xfId="7069"/>
    <cellStyle name="Calc cel 3 2 2 4 3 2" xfId="13356"/>
    <cellStyle name="Calc cel 3 2 2 4 3 2 2" xfId="42492"/>
    <cellStyle name="Calc cel 3 2 2 4 3 3" xfId="37829"/>
    <cellStyle name="Calc cel 3 2 2 4 4" xfId="8995"/>
    <cellStyle name="Calc cel 3 2 2 4 4 2" xfId="39346"/>
    <cellStyle name="Calc cel 3 2 2 4 5" xfId="15019"/>
    <cellStyle name="Calc cel 3 2 2 4 5 2" xfId="43253"/>
    <cellStyle name="Calc cel 3 2 2 4 6" xfId="15713"/>
    <cellStyle name="Calc cel 3 2 2 4 6 2" xfId="43567"/>
    <cellStyle name="Calc cel 3 2 2 4 7" xfId="16331"/>
    <cellStyle name="Calc cel 3 2 2 4 7 2" xfId="43852"/>
    <cellStyle name="Calc cel 3 2 2 4 8" xfId="4978"/>
    <cellStyle name="Calc cel 3 2 2 4 9" xfId="36877"/>
    <cellStyle name="Calc cel 3 2 2 5" xfId="3055"/>
    <cellStyle name="Calc cel 3 2 2 5 2" xfId="10285"/>
    <cellStyle name="Calc cel 3 2 2 5 2 2" xfId="40467"/>
    <cellStyle name="Calc cel 3 2 2 5 3" xfId="35378"/>
    <cellStyle name="Calc cel 3 2 2 6" xfId="3012"/>
    <cellStyle name="Calc cel 3 2 2 6 2" xfId="10245"/>
    <cellStyle name="Calc cel 3 2 2 6 2 2" xfId="40438"/>
    <cellStyle name="Calc cel 3 2 2 6 3" xfId="35347"/>
    <cellStyle name="Calc cel 3 2 2 7" xfId="6458"/>
    <cellStyle name="Calc cel 3 2 2 7 2" xfId="12781"/>
    <cellStyle name="Calc cel 3 2 2 7 2 2" xfId="42225"/>
    <cellStyle name="Calc cel 3 2 2 7 3" xfId="37548"/>
    <cellStyle name="Calc cel 3 2 2 8" xfId="5593"/>
    <cellStyle name="Calc cel 3 2 2 8 2" xfId="37147"/>
    <cellStyle name="Calc cel 3 2 2 9" xfId="13546"/>
    <cellStyle name="Calc cel 3 2 2 9 2" xfId="42573"/>
    <cellStyle name="Calc cel 3 2 3" xfId="1104"/>
    <cellStyle name="Calc cel 3 2 3 10" xfId="14373"/>
    <cellStyle name="Calc cel 3 2 3 10 2" xfId="42957"/>
    <cellStyle name="Calc cel 3 2 3 11" xfId="15118"/>
    <cellStyle name="Calc cel 3 2 3 11 2" xfId="43296"/>
    <cellStyle name="Calc cel 3 2 3 12" xfId="3631"/>
    <cellStyle name="Calc cel 3 2 3 13" xfId="35859"/>
    <cellStyle name="Calc cel 3 2 3 2" xfId="742"/>
    <cellStyle name="Calc cel 3 2 3 2 2" xfId="6026"/>
    <cellStyle name="Calc cel 3 2 3 2 2 2" xfId="12401"/>
    <cellStyle name="Calc cel 3 2 3 2 2 2 2" xfId="42051"/>
    <cellStyle name="Calc cel 3 2 3 2 2 3" xfId="37354"/>
    <cellStyle name="Calc cel 3 2 3 2 3" xfId="5901"/>
    <cellStyle name="Calc cel 3 2 3 2 3 2" xfId="12288"/>
    <cellStyle name="Calc cel 3 2 3 2 3 2 2" xfId="41994"/>
    <cellStyle name="Calc cel 3 2 3 2 3 3" xfId="37293"/>
    <cellStyle name="Calc cel 3 2 3 2 4" xfId="7437"/>
    <cellStyle name="Calc cel 3 2 3 2 4 2" xfId="38103"/>
    <cellStyle name="Calc cel 3 2 3 2 5" xfId="13939"/>
    <cellStyle name="Calc cel 3 2 3 2 5 2" xfId="42766"/>
    <cellStyle name="Calc cel 3 2 3 2 6" xfId="13571"/>
    <cellStyle name="Calc cel 3 2 3 2 6 2" xfId="42587"/>
    <cellStyle name="Calc cel 3 2 3 2 7" xfId="14262"/>
    <cellStyle name="Calc cel 3 2 3 2 7 2" xfId="42905"/>
    <cellStyle name="Calc cel 3 2 3 2 8" xfId="3278"/>
    <cellStyle name="Calc cel 3 2 3 2 9" xfId="35571"/>
    <cellStyle name="Calc cel 3 2 3 3" xfId="882"/>
    <cellStyle name="Calc cel 3 2 3 3 2" xfId="6264"/>
    <cellStyle name="Calc cel 3 2 3 3 2 2" xfId="12620"/>
    <cellStyle name="Calc cel 3 2 3 3 2 2 2" xfId="42160"/>
    <cellStyle name="Calc cel 3 2 3 3 2 3" xfId="37472"/>
    <cellStyle name="Calc cel 3 2 3 3 3" xfId="6267"/>
    <cellStyle name="Calc cel 3 2 3 3 3 2" xfId="12622"/>
    <cellStyle name="Calc cel 3 2 3 3 3 2 2" xfId="42162"/>
    <cellStyle name="Calc cel 3 2 3 3 3 3" xfId="37475"/>
    <cellStyle name="Calc cel 3 2 3 3 4" xfId="7577"/>
    <cellStyle name="Calc cel 3 2 3 3 4 2" xfId="38203"/>
    <cellStyle name="Calc cel 3 2 3 3 5" xfId="14089"/>
    <cellStyle name="Calc cel 3 2 3 3 5 2" xfId="42828"/>
    <cellStyle name="Calc cel 3 2 3 3 6" xfId="14166"/>
    <cellStyle name="Calc cel 3 2 3 3 6 2" xfId="42864"/>
    <cellStyle name="Calc cel 3 2 3 3 7" xfId="14365"/>
    <cellStyle name="Calc cel 3 2 3 3 7 2" xfId="42955"/>
    <cellStyle name="Calc cel 3 2 3 3 8" xfId="3418"/>
    <cellStyle name="Calc cel 3 2 3 3 9" xfId="35671"/>
    <cellStyle name="Calc cel 3 2 3 4" xfId="3005"/>
    <cellStyle name="Calc cel 3 2 3 4 2" xfId="10239"/>
    <cellStyle name="Calc cel 3 2 3 4 2 2" xfId="40434"/>
    <cellStyle name="Calc cel 3 2 3 4 3" xfId="35343"/>
    <cellStyle name="Calc cel 3 2 3 5" xfId="5577"/>
    <cellStyle name="Calc cel 3 2 3 5 2" xfId="11995"/>
    <cellStyle name="Calc cel 3 2 3 5 2 2" xfId="41854"/>
    <cellStyle name="Calc cel 3 2 3 5 3" xfId="37138"/>
    <cellStyle name="Calc cel 3 2 3 6" xfId="6423"/>
    <cellStyle name="Calc cel 3 2 3 6 2" xfId="12757"/>
    <cellStyle name="Calc cel 3 2 3 6 2 2" xfId="42213"/>
    <cellStyle name="Calc cel 3 2 3 6 3" xfId="37534"/>
    <cellStyle name="Calc cel 3 2 3 7" xfId="5417"/>
    <cellStyle name="Calc cel 3 2 3 7 2" xfId="37061"/>
    <cellStyle name="Calc cel 3 2 3 8" xfId="13844"/>
    <cellStyle name="Calc cel 3 2 3 8 2" xfId="42720"/>
    <cellStyle name="Calc cel 3 2 3 9" xfId="14181"/>
    <cellStyle name="Calc cel 3 2 3 9 2" xfId="42871"/>
    <cellStyle name="Calc cel 3 2 4" xfId="1533"/>
    <cellStyle name="Calc cel 3 2 4 10" xfId="13712"/>
    <cellStyle name="Calc cel 3 2 4 10 2" xfId="42657"/>
    <cellStyle name="Calc cel 3 2 4 11" xfId="14238"/>
    <cellStyle name="Calc cel 3 2 4 11 2" xfId="42895"/>
    <cellStyle name="Calc cel 3 2 4 12" xfId="4060"/>
    <cellStyle name="Calc cel 3 2 4 13" xfId="36253"/>
    <cellStyle name="Calc cel 3 2 4 2" xfId="2251"/>
    <cellStyle name="Calc cel 3 2 4 2 2" xfId="5280"/>
    <cellStyle name="Calc cel 3 2 4 2 2 2" xfId="11716"/>
    <cellStyle name="Calc cel 3 2 4 2 2 2 2" xfId="41731"/>
    <cellStyle name="Calc cel 3 2 4 2 2 3" xfId="37003"/>
    <cellStyle name="Calc cel 3 2 4 2 3" xfId="6869"/>
    <cellStyle name="Calc cel 3 2 4 2 3 2" xfId="13156"/>
    <cellStyle name="Calc cel 3 2 4 2 3 2 2" xfId="42394"/>
    <cellStyle name="Calc cel 3 2 4 2 3 3" xfId="37731"/>
    <cellStyle name="Calc cel 3 2 4 2 4" xfId="8795"/>
    <cellStyle name="Calc cel 3 2 4 2 4 2" xfId="39248"/>
    <cellStyle name="Calc cel 3 2 4 2 5" xfId="14819"/>
    <cellStyle name="Calc cel 3 2 4 2 5 2" xfId="43155"/>
    <cellStyle name="Calc cel 3 2 4 2 6" xfId="15513"/>
    <cellStyle name="Calc cel 3 2 4 2 6 2" xfId="43469"/>
    <cellStyle name="Calc cel 3 2 4 2 7" xfId="16131"/>
    <cellStyle name="Calc cel 3 2 4 2 7 2" xfId="43754"/>
    <cellStyle name="Calc cel 3 2 4 2 8" xfId="4778"/>
    <cellStyle name="Calc cel 3 2 4 2 9" xfId="36779"/>
    <cellStyle name="Calc cel 3 2 4 3" xfId="2304"/>
    <cellStyle name="Calc cel 3 2 4 3 2" xfId="5465"/>
    <cellStyle name="Calc cel 3 2 4 3 2 2" xfId="11893"/>
    <cellStyle name="Calc cel 3 2 4 3 2 2 2" xfId="41807"/>
    <cellStyle name="Calc cel 3 2 4 3 2 3" xfId="37084"/>
    <cellStyle name="Calc cel 3 2 4 3 3" xfId="6922"/>
    <cellStyle name="Calc cel 3 2 4 3 3 2" xfId="13209"/>
    <cellStyle name="Calc cel 3 2 4 3 3 2 2" xfId="42420"/>
    <cellStyle name="Calc cel 3 2 4 3 3 3" xfId="37757"/>
    <cellStyle name="Calc cel 3 2 4 3 4" xfId="8848"/>
    <cellStyle name="Calc cel 3 2 4 3 4 2" xfId="39274"/>
    <cellStyle name="Calc cel 3 2 4 3 5" xfId="14872"/>
    <cellStyle name="Calc cel 3 2 4 3 5 2" xfId="43181"/>
    <cellStyle name="Calc cel 3 2 4 3 6" xfId="15566"/>
    <cellStyle name="Calc cel 3 2 4 3 6 2" xfId="43495"/>
    <cellStyle name="Calc cel 3 2 4 3 7" xfId="16184"/>
    <cellStyle name="Calc cel 3 2 4 3 7 2" xfId="43780"/>
    <cellStyle name="Calc cel 3 2 4 3 8" xfId="4831"/>
    <cellStyle name="Calc cel 3 2 4 3 9" xfId="36805"/>
    <cellStyle name="Calc cel 3 2 4 4" xfId="5755"/>
    <cellStyle name="Calc cel 3 2 4 4 2" xfId="12157"/>
    <cellStyle name="Calc cel 3 2 4 4 2 2" xfId="41928"/>
    <cellStyle name="Calc cel 3 2 4 4 3" xfId="37223"/>
    <cellStyle name="Calc cel 3 2 4 5" xfId="5412"/>
    <cellStyle name="Calc cel 3 2 4 5 2" xfId="11844"/>
    <cellStyle name="Calc cel 3 2 4 5 2 2" xfId="41783"/>
    <cellStyle name="Calc cel 3 2 4 5 3" xfId="37057"/>
    <cellStyle name="Calc cel 3 2 4 6" xfId="6356"/>
    <cellStyle name="Calc cel 3 2 4 6 2" xfId="12696"/>
    <cellStyle name="Calc cel 3 2 4 6 2 2" xfId="42189"/>
    <cellStyle name="Calc cel 3 2 4 6 3" xfId="37509"/>
    <cellStyle name="Calc cel 3 2 4 7" xfId="6228"/>
    <cellStyle name="Calc cel 3 2 4 7 2" xfId="37456"/>
    <cellStyle name="Calc cel 3 2 4 8" xfId="14107"/>
    <cellStyle name="Calc cel 3 2 4 8 2" xfId="42837"/>
    <cellStyle name="Calc cel 3 2 4 9" xfId="13985"/>
    <cellStyle name="Calc cel 3 2 4 9 2" xfId="42781"/>
    <cellStyle name="Calc cel 3 2 5" xfId="2036"/>
    <cellStyle name="Calc cel 3 2 5 2" xfId="5663"/>
    <cellStyle name="Calc cel 3 2 5 2 2" xfId="12072"/>
    <cellStyle name="Calc cel 3 2 5 2 2 2" xfId="41888"/>
    <cellStyle name="Calc cel 3 2 5 2 3" xfId="37178"/>
    <cellStyle name="Calc cel 3 2 5 3" xfId="6654"/>
    <cellStyle name="Calc cel 3 2 5 3 2" xfId="12941"/>
    <cellStyle name="Calc cel 3 2 5 3 2 2" xfId="42299"/>
    <cellStyle name="Calc cel 3 2 5 3 3" xfId="37636"/>
    <cellStyle name="Calc cel 3 2 5 4" xfId="8580"/>
    <cellStyle name="Calc cel 3 2 5 4 2" xfId="39153"/>
    <cellStyle name="Calc cel 3 2 5 5" xfId="14604"/>
    <cellStyle name="Calc cel 3 2 5 5 2" xfId="43060"/>
    <cellStyle name="Calc cel 3 2 5 6" xfId="15298"/>
    <cellStyle name="Calc cel 3 2 5 6 2" xfId="43374"/>
    <cellStyle name="Calc cel 3 2 5 7" xfId="15916"/>
    <cellStyle name="Calc cel 3 2 5 7 2" xfId="43659"/>
    <cellStyle name="Calc cel 3 2 5 8" xfId="4563"/>
    <cellStyle name="Calc cel 3 2 5 9" xfId="36684"/>
    <cellStyle name="Calc cel 3 2 6" xfId="2081"/>
    <cellStyle name="Calc cel 3 2 6 2" xfId="5086"/>
    <cellStyle name="Calc cel 3 2 6 2 2" xfId="11539"/>
    <cellStyle name="Calc cel 3 2 6 2 2 2" xfId="41658"/>
    <cellStyle name="Calc cel 3 2 6 2 3" xfId="36923"/>
    <cellStyle name="Calc cel 3 2 6 3" xfId="6699"/>
    <cellStyle name="Calc cel 3 2 6 3 2" xfId="12986"/>
    <cellStyle name="Calc cel 3 2 6 3 2 2" xfId="42317"/>
    <cellStyle name="Calc cel 3 2 6 3 3" xfId="37654"/>
    <cellStyle name="Calc cel 3 2 6 4" xfId="8625"/>
    <cellStyle name="Calc cel 3 2 6 4 2" xfId="39171"/>
    <cellStyle name="Calc cel 3 2 6 5" xfId="14649"/>
    <cellStyle name="Calc cel 3 2 6 5 2" xfId="43078"/>
    <cellStyle name="Calc cel 3 2 6 6" xfId="15343"/>
    <cellStyle name="Calc cel 3 2 6 6 2" xfId="43392"/>
    <cellStyle name="Calc cel 3 2 6 7" xfId="15961"/>
    <cellStyle name="Calc cel 3 2 6 7 2" xfId="43677"/>
    <cellStyle name="Calc cel 3 2 6 8" xfId="4608"/>
    <cellStyle name="Calc cel 3 2 6 9" xfId="36702"/>
    <cellStyle name="Calc cel 3 2 7" xfId="6241"/>
    <cellStyle name="Calc cel 3 2 7 2" xfId="12598"/>
    <cellStyle name="Calc cel 3 2 7 2 2" xfId="42151"/>
    <cellStyle name="Calc cel 3 2 7 3" xfId="37462"/>
    <cellStyle name="Calc cel 3 2 8" xfId="5785"/>
    <cellStyle name="Calc cel 3 2 8 2" xfId="12183"/>
    <cellStyle name="Calc cel 3 2 8 2 2" xfId="41943"/>
    <cellStyle name="Calc cel 3 2 8 3" xfId="37238"/>
    <cellStyle name="Calc cel 3 2 9" xfId="6257"/>
    <cellStyle name="Calc cel 3 2 9 2" xfId="12613"/>
    <cellStyle name="Calc cel 3 2 9 2 2" xfId="42157"/>
    <cellStyle name="Calc cel 3 2 9 3" xfId="37469"/>
    <cellStyle name="Calc cel 3 3" xfId="480"/>
    <cellStyle name="Calc cel 3 3 10" xfId="5106"/>
    <cellStyle name="Calc cel 3 3 10 2" xfId="36934"/>
    <cellStyle name="Calc cel 3 3 11" xfId="13491"/>
    <cellStyle name="Calc cel 3 3 11 2" xfId="42552"/>
    <cellStyle name="Calc cel 3 3 12" xfId="11143"/>
    <cellStyle name="Calc cel 3 3 12 2" xfId="41280"/>
    <cellStyle name="Calc cel 3 3 13" xfId="9875"/>
    <cellStyle name="Calc cel 3 3 13 2" xfId="40174"/>
    <cellStyle name="Calc cel 3 3 14" xfId="14003"/>
    <cellStyle name="Calc cel 3 3 14 2" xfId="42791"/>
    <cellStyle name="Calc cel 3 3 15" xfId="2593"/>
    <cellStyle name="Calc cel 3 3 16" xfId="35066"/>
    <cellStyle name="Calc cel 3 3 2" xfId="555"/>
    <cellStyle name="Calc cel 3 3 2 10" xfId="14058"/>
    <cellStyle name="Calc cel 3 3 2 10 2" xfId="42816"/>
    <cellStyle name="Calc cel 3 3 2 11" xfId="14225"/>
    <cellStyle name="Calc cel 3 3 2 11 2" xfId="42889"/>
    <cellStyle name="Calc cel 3 3 2 12" xfId="14412"/>
    <cellStyle name="Calc cel 3 3 2 12 2" xfId="42972"/>
    <cellStyle name="Calc cel 3 3 2 13" xfId="2804"/>
    <cellStyle name="Calc cel 3 3 2 14" xfId="35242"/>
    <cellStyle name="Calc cel 3 3 2 2" xfId="1772"/>
    <cellStyle name="Calc cel 3 3 2 2 10" xfId="4299"/>
    <cellStyle name="Calc cel 3 3 2 2 11" xfId="36462"/>
    <cellStyle name="Calc cel 3 3 2 2 2" xfId="2030"/>
    <cellStyle name="Calc cel 3 3 2 2 2 2" xfId="5691"/>
    <cellStyle name="Calc cel 3 3 2 2 2 2 2" xfId="12097"/>
    <cellStyle name="Calc cel 3 3 2 2 2 2 2 2" xfId="41902"/>
    <cellStyle name="Calc cel 3 3 2 2 2 2 3" xfId="37193"/>
    <cellStyle name="Calc cel 3 3 2 2 2 3" xfId="6648"/>
    <cellStyle name="Calc cel 3 3 2 2 2 3 2" xfId="12935"/>
    <cellStyle name="Calc cel 3 3 2 2 2 3 2 2" xfId="42295"/>
    <cellStyle name="Calc cel 3 3 2 2 2 3 3" xfId="37632"/>
    <cellStyle name="Calc cel 3 3 2 2 2 4" xfId="8574"/>
    <cellStyle name="Calc cel 3 3 2 2 2 4 2" xfId="39149"/>
    <cellStyle name="Calc cel 3 3 2 2 2 5" xfId="14598"/>
    <cellStyle name="Calc cel 3 3 2 2 2 5 2" xfId="43056"/>
    <cellStyle name="Calc cel 3 3 2 2 2 6" xfId="15292"/>
    <cellStyle name="Calc cel 3 3 2 2 2 6 2" xfId="43370"/>
    <cellStyle name="Calc cel 3 3 2 2 2 7" xfId="15910"/>
    <cellStyle name="Calc cel 3 3 2 2 2 7 2" xfId="43655"/>
    <cellStyle name="Calc cel 3 3 2 2 2 8" xfId="4557"/>
    <cellStyle name="Calc cel 3 3 2 2 2 9" xfId="36680"/>
    <cellStyle name="Calc cel 3 3 2 2 3" xfId="2491"/>
    <cellStyle name="Calc cel 3 3 2 2 3 2" xfId="5656"/>
    <cellStyle name="Calc cel 3 3 2 2 3 2 2" xfId="12065"/>
    <cellStyle name="Calc cel 3 3 2 2 3 2 2 2" xfId="41884"/>
    <cellStyle name="Calc cel 3 3 2 2 3 2 3" xfId="37174"/>
    <cellStyle name="Calc cel 3 3 2 2 3 3" xfId="7109"/>
    <cellStyle name="Calc cel 3 3 2 2 3 3 2" xfId="13396"/>
    <cellStyle name="Calc cel 3 3 2 2 3 3 2 2" xfId="42508"/>
    <cellStyle name="Calc cel 3 3 2 2 3 3 3" xfId="37845"/>
    <cellStyle name="Calc cel 3 3 2 2 3 4" xfId="9035"/>
    <cellStyle name="Calc cel 3 3 2 2 3 4 2" xfId="39362"/>
    <cellStyle name="Calc cel 3 3 2 2 3 5" xfId="15059"/>
    <cellStyle name="Calc cel 3 3 2 2 3 5 2" xfId="43269"/>
    <cellStyle name="Calc cel 3 3 2 2 3 6" xfId="15753"/>
    <cellStyle name="Calc cel 3 3 2 2 3 6 2" xfId="43583"/>
    <cellStyle name="Calc cel 3 3 2 2 3 7" xfId="16371"/>
    <cellStyle name="Calc cel 3 3 2 2 3 7 2" xfId="43868"/>
    <cellStyle name="Calc cel 3 3 2 2 3 8" xfId="5018"/>
    <cellStyle name="Calc cel 3 3 2 2 3 9" xfId="36893"/>
    <cellStyle name="Calc cel 3 3 2 2 4" xfId="5548"/>
    <cellStyle name="Calc cel 3 3 2 2 4 2" xfId="11968"/>
    <cellStyle name="Calc cel 3 3 2 2 4 2 2" xfId="41842"/>
    <cellStyle name="Calc cel 3 3 2 2 4 3" xfId="37125"/>
    <cellStyle name="Calc cel 3 3 2 2 5" xfId="6506"/>
    <cellStyle name="Calc cel 3 3 2 2 5 2" xfId="12820"/>
    <cellStyle name="Calc cel 3 3 2 2 5 2 2" xfId="42244"/>
    <cellStyle name="Calc cel 3 3 2 2 5 3" xfId="37571"/>
    <cellStyle name="Calc cel 3 3 2 2 6" xfId="8316"/>
    <cellStyle name="Calc cel 3 3 2 2 6 2" xfId="38931"/>
    <cellStyle name="Calc cel 3 3 2 2 7" xfId="14447"/>
    <cellStyle name="Calc cel 3 3 2 2 7 2" xfId="42985"/>
    <cellStyle name="Calc cel 3 3 2 2 8" xfId="15175"/>
    <cellStyle name="Calc cel 3 3 2 2 8 2" xfId="43316"/>
    <cellStyle name="Calc cel 3 3 2 2 9" xfId="15834"/>
    <cellStyle name="Calc cel 3 3 2 2 9 2" xfId="43619"/>
    <cellStyle name="Calc cel 3 3 2 3" xfId="2299"/>
    <cellStyle name="Calc cel 3 3 2 3 2" xfId="5138"/>
    <cellStyle name="Calc cel 3 3 2 3 2 2" xfId="11587"/>
    <cellStyle name="Calc cel 3 3 2 3 2 2 2" xfId="41685"/>
    <cellStyle name="Calc cel 3 3 2 3 2 3" xfId="36952"/>
    <cellStyle name="Calc cel 3 3 2 3 3" xfId="6917"/>
    <cellStyle name="Calc cel 3 3 2 3 3 2" xfId="13204"/>
    <cellStyle name="Calc cel 3 3 2 3 3 2 2" xfId="42415"/>
    <cellStyle name="Calc cel 3 3 2 3 3 3" xfId="37752"/>
    <cellStyle name="Calc cel 3 3 2 3 4" xfId="8843"/>
    <cellStyle name="Calc cel 3 3 2 3 4 2" xfId="39269"/>
    <cellStyle name="Calc cel 3 3 2 3 5" xfId="14867"/>
    <cellStyle name="Calc cel 3 3 2 3 5 2" xfId="43176"/>
    <cellStyle name="Calc cel 3 3 2 3 6" xfId="15561"/>
    <cellStyle name="Calc cel 3 3 2 3 6 2" xfId="43490"/>
    <cellStyle name="Calc cel 3 3 2 3 7" xfId="16179"/>
    <cellStyle name="Calc cel 3 3 2 3 7 2" xfId="43775"/>
    <cellStyle name="Calc cel 3 3 2 3 8" xfId="4826"/>
    <cellStyle name="Calc cel 3 3 2 3 9" xfId="36800"/>
    <cellStyle name="Calc cel 3 3 2 4" xfId="792"/>
    <cellStyle name="Calc cel 3 3 2 4 2" xfId="5396"/>
    <cellStyle name="Calc cel 3 3 2 4 2 2" xfId="11830"/>
    <cellStyle name="Calc cel 3 3 2 4 2 2 2" xfId="41780"/>
    <cellStyle name="Calc cel 3 3 2 4 2 3" xfId="37053"/>
    <cellStyle name="Calc cel 3 3 2 4 3" xfId="6207"/>
    <cellStyle name="Calc cel 3 3 2 4 3 2" xfId="12569"/>
    <cellStyle name="Calc cel 3 3 2 4 3 2 2" xfId="42138"/>
    <cellStyle name="Calc cel 3 3 2 4 3 3" xfId="37446"/>
    <cellStyle name="Calc cel 3 3 2 4 4" xfId="7487"/>
    <cellStyle name="Calc cel 3 3 2 4 4 2" xfId="38123"/>
    <cellStyle name="Calc cel 3 3 2 4 5" xfId="11142"/>
    <cellStyle name="Calc cel 3 3 2 4 5 2" xfId="41279"/>
    <cellStyle name="Calc cel 3 3 2 4 6" xfId="14005"/>
    <cellStyle name="Calc cel 3 3 2 4 6 2" xfId="42792"/>
    <cellStyle name="Calc cel 3 3 2 4 7" xfId="14062"/>
    <cellStyle name="Calc cel 3 3 2 4 7 2" xfId="42818"/>
    <cellStyle name="Calc cel 3 3 2 4 8" xfId="3328"/>
    <cellStyle name="Calc cel 3 3 2 4 9" xfId="35591"/>
    <cellStyle name="Calc cel 3 3 2 5" xfId="2867"/>
    <cellStyle name="Calc cel 3 3 2 5 2" xfId="10110"/>
    <cellStyle name="Calc cel 3 3 2 5 2 2" xfId="40371"/>
    <cellStyle name="Calc cel 3 3 2 5 3" xfId="35273"/>
    <cellStyle name="Calc cel 3 3 2 6" xfId="3121"/>
    <cellStyle name="Calc cel 3 3 2 6 2" xfId="10350"/>
    <cellStyle name="Calc cel 3 3 2 6 2 2" xfId="40518"/>
    <cellStyle name="Calc cel 3 3 2 6 3" xfId="35429"/>
    <cellStyle name="Calc cel 3 3 2 7" xfId="6583"/>
    <cellStyle name="Calc cel 3 3 2 7 2" xfId="12884"/>
    <cellStyle name="Calc cel 3 3 2 7 2 2" xfId="42271"/>
    <cellStyle name="Calc cel 3 3 2 7 3" xfId="37604"/>
    <cellStyle name="Calc cel 3 3 2 8" xfId="7194"/>
    <cellStyle name="Calc cel 3 3 2 8 2" xfId="37881"/>
    <cellStyle name="Calc cel 3 3 2 9" xfId="13548"/>
    <cellStyle name="Calc cel 3 3 2 9 2" xfId="42575"/>
    <cellStyle name="Calc cel 3 3 3" xfId="1106"/>
    <cellStyle name="Calc cel 3 3 3 10" xfId="13705"/>
    <cellStyle name="Calc cel 3 3 3 10 2" xfId="42652"/>
    <cellStyle name="Calc cel 3 3 3 11" xfId="14260"/>
    <cellStyle name="Calc cel 3 3 3 11 2" xfId="42903"/>
    <cellStyle name="Calc cel 3 3 3 12" xfId="3633"/>
    <cellStyle name="Calc cel 3 3 3 13" xfId="35861"/>
    <cellStyle name="Calc cel 3 3 3 2" xfId="2197"/>
    <cellStyle name="Calc cel 3 3 3 2 2" xfId="5154"/>
    <cellStyle name="Calc cel 3 3 3 2 2 2" xfId="11603"/>
    <cellStyle name="Calc cel 3 3 3 2 2 2 2" xfId="41689"/>
    <cellStyle name="Calc cel 3 3 3 2 2 3" xfId="36956"/>
    <cellStyle name="Calc cel 3 3 3 2 3" xfId="6815"/>
    <cellStyle name="Calc cel 3 3 3 2 3 2" xfId="13102"/>
    <cellStyle name="Calc cel 3 3 3 2 3 2 2" xfId="42370"/>
    <cellStyle name="Calc cel 3 3 3 2 3 3" xfId="37707"/>
    <cellStyle name="Calc cel 3 3 3 2 4" xfId="8741"/>
    <cellStyle name="Calc cel 3 3 3 2 4 2" xfId="39224"/>
    <cellStyle name="Calc cel 3 3 3 2 5" xfId="14765"/>
    <cellStyle name="Calc cel 3 3 3 2 5 2" xfId="43131"/>
    <cellStyle name="Calc cel 3 3 3 2 6" xfId="15459"/>
    <cellStyle name="Calc cel 3 3 3 2 6 2" xfId="43445"/>
    <cellStyle name="Calc cel 3 3 3 2 7" xfId="16077"/>
    <cellStyle name="Calc cel 3 3 3 2 7 2" xfId="43730"/>
    <cellStyle name="Calc cel 3 3 3 2 8" xfId="4724"/>
    <cellStyle name="Calc cel 3 3 3 2 9" xfId="36755"/>
    <cellStyle name="Calc cel 3 3 3 3" xfId="2305"/>
    <cellStyle name="Calc cel 3 3 3 3 2" xfId="5847"/>
    <cellStyle name="Calc cel 3 3 3 3 2 2" xfId="12241"/>
    <cellStyle name="Calc cel 3 3 3 3 2 2 2" xfId="41971"/>
    <cellStyle name="Calc cel 3 3 3 3 2 3" xfId="37267"/>
    <cellStyle name="Calc cel 3 3 3 3 3" xfId="6923"/>
    <cellStyle name="Calc cel 3 3 3 3 3 2" xfId="13210"/>
    <cellStyle name="Calc cel 3 3 3 3 3 2 2" xfId="42421"/>
    <cellStyle name="Calc cel 3 3 3 3 3 3" xfId="37758"/>
    <cellStyle name="Calc cel 3 3 3 3 4" xfId="8849"/>
    <cellStyle name="Calc cel 3 3 3 3 4 2" xfId="39275"/>
    <cellStyle name="Calc cel 3 3 3 3 5" xfId="14873"/>
    <cellStyle name="Calc cel 3 3 3 3 5 2" xfId="43182"/>
    <cellStyle name="Calc cel 3 3 3 3 6" xfId="15567"/>
    <cellStyle name="Calc cel 3 3 3 3 6 2" xfId="43496"/>
    <cellStyle name="Calc cel 3 3 3 3 7" xfId="16185"/>
    <cellStyle name="Calc cel 3 3 3 3 7 2" xfId="43781"/>
    <cellStyle name="Calc cel 3 3 3 3 8" xfId="4832"/>
    <cellStyle name="Calc cel 3 3 3 3 9" xfId="36806"/>
    <cellStyle name="Calc cel 3 3 3 4" xfId="3006"/>
    <cellStyle name="Calc cel 3 3 3 4 2" xfId="10240"/>
    <cellStyle name="Calc cel 3 3 3 4 2 2" xfId="40435"/>
    <cellStyle name="Calc cel 3 3 3 4 3" xfId="35344"/>
    <cellStyle name="Calc cel 3 3 3 5" xfId="5496"/>
    <cellStyle name="Calc cel 3 3 3 5 2" xfId="11922"/>
    <cellStyle name="Calc cel 3 3 3 5 2 2" xfId="41823"/>
    <cellStyle name="Calc cel 3 3 3 5 3" xfId="37102"/>
    <cellStyle name="Calc cel 3 3 3 6" xfId="6577"/>
    <cellStyle name="Calc cel 3 3 3 6 2" xfId="12879"/>
    <cellStyle name="Calc cel 3 3 3 6 2 2" xfId="42270"/>
    <cellStyle name="Calc cel 3 3 3 6 3" xfId="37603"/>
    <cellStyle name="Calc cel 3 3 3 7" xfId="7156"/>
    <cellStyle name="Calc cel 3 3 3 7 2" xfId="37867"/>
    <cellStyle name="Calc cel 3 3 3 8" xfId="13846"/>
    <cellStyle name="Calc cel 3 3 3 8 2" xfId="42722"/>
    <cellStyle name="Calc cel 3 3 3 9" xfId="13573"/>
    <cellStyle name="Calc cel 3 3 3 9 2" xfId="42589"/>
    <cellStyle name="Calc cel 3 3 4" xfId="1535"/>
    <cellStyle name="Calc cel 3 3 4 10" xfId="13761"/>
    <cellStyle name="Calc cel 3 3 4 10 2" xfId="42684"/>
    <cellStyle name="Calc cel 3 3 4 11" xfId="13727"/>
    <cellStyle name="Calc cel 3 3 4 11 2" xfId="42665"/>
    <cellStyle name="Calc cel 3 3 4 12" xfId="4062"/>
    <cellStyle name="Calc cel 3 3 4 13" xfId="36255"/>
    <cellStyle name="Calc cel 3 3 4 2" xfId="2180"/>
    <cellStyle name="Calc cel 3 3 4 2 2" xfId="3577"/>
    <cellStyle name="Calc cel 3 3 4 2 2 2" xfId="10713"/>
    <cellStyle name="Calc cel 3 3 4 2 2 2 2" xfId="40864"/>
    <cellStyle name="Calc cel 3 3 4 2 2 3" xfId="35815"/>
    <cellStyle name="Calc cel 3 3 4 2 3" xfId="6798"/>
    <cellStyle name="Calc cel 3 3 4 2 3 2" xfId="13085"/>
    <cellStyle name="Calc cel 3 3 4 2 3 2 2" xfId="42363"/>
    <cellStyle name="Calc cel 3 3 4 2 3 3" xfId="37700"/>
    <cellStyle name="Calc cel 3 3 4 2 4" xfId="8724"/>
    <cellStyle name="Calc cel 3 3 4 2 4 2" xfId="39217"/>
    <cellStyle name="Calc cel 3 3 4 2 5" xfId="14748"/>
    <cellStyle name="Calc cel 3 3 4 2 5 2" xfId="43124"/>
    <cellStyle name="Calc cel 3 3 4 2 6" xfId="15442"/>
    <cellStyle name="Calc cel 3 3 4 2 6 2" xfId="43438"/>
    <cellStyle name="Calc cel 3 3 4 2 7" xfId="16060"/>
    <cellStyle name="Calc cel 3 3 4 2 7 2" xfId="43723"/>
    <cellStyle name="Calc cel 3 3 4 2 8" xfId="4707"/>
    <cellStyle name="Calc cel 3 3 4 2 9" xfId="36748"/>
    <cellStyle name="Calc cel 3 3 4 3" xfId="2424"/>
    <cellStyle name="Calc cel 3 3 4 3 2" xfId="5347"/>
    <cellStyle name="Calc cel 3 3 4 3 2 2" xfId="11782"/>
    <cellStyle name="Calc cel 3 3 4 3 2 2 2" xfId="41760"/>
    <cellStyle name="Calc cel 3 3 4 3 2 3" xfId="37033"/>
    <cellStyle name="Calc cel 3 3 4 3 3" xfId="7042"/>
    <cellStyle name="Calc cel 3 3 4 3 3 2" xfId="13329"/>
    <cellStyle name="Calc cel 3 3 4 3 3 2 2" xfId="42478"/>
    <cellStyle name="Calc cel 3 3 4 3 3 3" xfId="37815"/>
    <cellStyle name="Calc cel 3 3 4 3 4" xfId="8968"/>
    <cellStyle name="Calc cel 3 3 4 3 4 2" xfId="39332"/>
    <cellStyle name="Calc cel 3 3 4 3 5" xfId="14992"/>
    <cellStyle name="Calc cel 3 3 4 3 5 2" xfId="43239"/>
    <cellStyle name="Calc cel 3 3 4 3 6" xfId="15686"/>
    <cellStyle name="Calc cel 3 3 4 3 6 2" xfId="43553"/>
    <cellStyle name="Calc cel 3 3 4 3 7" xfId="16304"/>
    <cellStyle name="Calc cel 3 3 4 3 7 2" xfId="43838"/>
    <cellStyle name="Calc cel 3 3 4 3 8" xfId="4951"/>
    <cellStyle name="Calc cel 3 3 4 3 9" xfId="36863"/>
    <cellStyle name="Calc cel 3 3 4 4" xfId="6199"/>
    <cellStyle name="Calc cel 3 3 4 4 2" xfId="12562"/>
    <cellStyle name="Calc cel 3 3 4 4 2 2" xfId="42135"/>
    <cellStyle name="Calc cel 3 3 4 4 3" xfId="37443"/>
    <cellStyle name="Calc cel 3 3 4 5" xfId="3013"/>
    <cellStyle name="Calc cel 3 3 4 5 2" xfId="10246"/>
    <cellStyle name="Calc cel 3 3 4 5 2 2" xfId="40439"/>
    <cellStyle name="Calc cel 3 3 4 5 3" xfId="35348"/>
    <cellStyle name="Calc cel 3 3 4 6" xfId="5071"/>
    <cellStyle name="Calc cel 3 3 4 6 2" xfId="11524"/>
    <cellStyle name="Calc cel 3 3 4 6 2 2" xfId="41653"/>
    <cellStyle name="Calc cel 3 3 4 6 3" xfId="36918"/>
    <cellStyle name="Calc cel 3 3 4 7" xfId="7198"/>
    <cellStyle name="Calc cel 3 3 4 7 2" xfId="37883"/>
    <cellStyle name="Calc cel 3 3 4 8" xfId="14109"/>
    <cellStyle name="Calc cel 3 3 4 8 2" xfId="42839"/>
    <cellStyle name="Calc cel 3 3 4 9" xfId="13815"/>
    <cellStyle name="Calc cel 3 3 4 9 2" xfId="42711"/>
    <cellStyle name="Calc cel 3 3 5" xfId="2198"/>
    <cellStyle name="Calc cel 3 3 5 2" xfId="5333"/>
    <cellStyle name="Calc cel 3 3 5 2 2" xfId="11769"/>
    <cellStyle name="Calc cel 3 3 5 2 2 2" xfId="41753"/>
    <cellStyle name="Calc cel 3 3 5 2 3" xfId="37025"/>
    <cellStyle name="Calc cel 3 3 5 3" xfId="6816"/>
    <cellStyle name="Calc cel 3 3 5 3 2" xfId="13103"/>
    <cellStyle name="Calc cel 3 3 5 3 2 2" xfId="42371"/>
    <cellStyle name="Calc cel 3 3 5 3 3" xfId="37708"/>
    <cellStyle name="Calc cel 3 3 5 4" xfId="8742"/>
    <cellStyle name="Calc cel 3 3 5 4 2" xfId="39225"/>
    <cellStyle name="Calc cel 3 3 5 5" xfId="14766"/>
    <cellStyle name="Calc cel 3 3 5 5 2" xfId="43132"/>
    <cellStyle name="Calc cel 3 3 5 6" xfId="15460"/>
    <cellStyle name="Calc cel 3 3 5 6 2" xfId="43446"/>
    <cellStyle name="Calc cel 3 3 5 7" xfId="16078"/>
    <cellStyle name="Calc cel 3 3 5 7 2" xfId="43731"/>
    <cellStyle name="Calc cel 3 3 5 8" xfId="4725"/>
    <cellStyle name="Calc cel 3 3 5 9" xfId="36756"/>
    <cellStyle name="Calc cel 3 3 6" xfId="2165"/>
    <cellStyle name="Calc cel 3 3 6 2" xfId="5886"/>
    <cellStyle name="Calc cel 3 3 6 2 2" xfId="12275"/>
    <cellStyle name="Calc cel 3 3 6 2 2 2" xfId="41988"/>
    <cellStyle name="Calc cel 3 3 6 2 3" xfId="37285"/>
    <cellStyle name="Calc cel 3 3 6 3" xfId="6783"/>
    <cellStyle name="Calc cel 3 3 6 3 2" xfId="13070"/>
    <cellStyle name="Calc cel 3 3 6 3 2 2" xfId="42355"/>
    <cellStyle name="Calc cel 3 3 6 3 3" xfId="37692"/>
    <cellStyle name="Calc cel 3 3 6 4" xfId="8709"/>
    <cellStyle name="Calc cel 3 3 6 4 2" xfId="39209"/>
    <cellStyle name="Calc cel 3 3 6 5" xfId="14733"/>
    <cellStyle name="Calc cel 3 3 6 5 2" xfId="43116"/>
    <cellStyle name="Calc cel 3 3 6 6" xfId="15427"/>
    <cellStyle name="Calc cel 3 3 6 6 2" xfId="43430"/>
    <cellStyle name="Calc cel 3 3 6 7" xfId="16045"/>
    <cellStyle name="Calc cel 3 3 6 7 2" xfId="43715"/>
    <cellStyle name="Calc cel 3 3 6 8" xfId="4692"/>
    <cellStyle name="Calc cel 3 3 6 9" xfId="36740"/>
    <cellStyle name="Calc cel 3 3 7" xfId="6232"/>
    <cellStyle name="Calc cel 3 3 7 2" xfId="12590"/>
    <cellStyle name="Calc cel 3 3 7 2 2" xfId="42147"/>
    <cellStyle name="Calc cel 3 3 7 3" xfId="37458"/>
    <cellStyle name="Calc cel 3 3 8" xfId="5134"/>
    <cellStyle name="Calc cel 3 3 8 2" xfId="11583"/>
    <cellStyle name="Calc cel 3 3 8 2 2" xfId="41681"/>
    <cellStyle name="Calc cel 3 3 8 3" xfId="36948"/>
    <cellStyle name="Calc cel 3 3 9" xfId="5532"/>
    <cellStyle name="Calc cel 3 3 9 2" xfId="11955"/>
    <cellStyle name="Calc cel 3 3 9 2 2" xfId="41838"/>
    <cellStyle name="Calc cel 3 3 9 3" xfId="37120"/>
    <cellStyle name="Calc cel 3 4" xfId="489"/>
    <cellStyle name="Calc cel 3 4 10" xfId="5480"/>
    <cellStyle name="Calc cel 3 4 10 2" xfId="37093"/>
    <cellStyle name="Calc cel 3 4 11" xfId="13500"/>
    <cellStyle name="Calc cel 3 4 11 2" xfId="42558"/>
    <cellStyle name="Calc cel 3 4 12" xfId="10815"/>
    <cellStyle name="Calc cel 3 4 12 2" xfId="40959"/>
    <cellStyle name="Calc cel 3 4 13" xfId="9861"/>
    <cellStyle name="Calc cel 3 4 13 2" xfId="40161"/>
    <cellStyle name="Calc cel 3 4 14" xfId="11137"/>
    <cellStyle name="Calc cel 3 4 14 2" xfId="41277"/>
    <cellStyle name="Calc cel 3 4 15" xfId="2602"/>
    <cellStyle name="Calc cel 3 4 16" xfId="35072"/>
    <cellStyle name="Calc cel 3 4 2" xfId="564"/>
    <cellStyle name="Calc cel 3 4 2 10" xfId="13630"/>
    <cellStyle name="Calc cel 3 4 2 10 2" xfId="42621"/>
    <cellStyle name="Calc cel 3 4 2 11" xfId="14187"/>
    <cellStyle name="Calc cel 3 4 2 11 2" xfId="42874"/>
    <cellStyle name="Calc cel 3 4 2 12" xfId="14378"/>
    <cellStyle name="Calc cel 3 4 2 12 2" xfId="42959"/>
    <cellStyle name="Calc cel 3 4 2 13" xfId="2813"/>
    <cellStyle name="Calc cel 3 4 2 14" xfId="35248"/>
    <cellStyle name="Calc cel 3 4 2 2" xfId="1781"/>
    <cellStyle name="Calc cel 3 4 2 2 10" xfId="4308"/>
    <cellStyle name="Calc cel 3 4 2 2 11" xfId="36468"/>
    <cellStyle name="Calc cel 3 4 2 2 2" xfId="2300"/>
    <cellStyle name="Calc cel 3 4 2 2 2 2" xfId="5268"/>
    <cellStyle name="Calc cel 3 4 2 2 2 2 2" xfId="11705"/>
    <cellStyle name="Calc cel 3 4 2 2 2 2 2 2" xfId="41728"/>
    <cellStyle name="Calc cel 3 4 2 2 2 2 3" xfId="37000"/>
    <cellStyle name="Calc cel 3 4 2 2 2 3" xfId="6918"/>
    <cellStyle name="Calc cel 3 4 2 2 2 3 2" xfId="13205"/>
    <cellStyle name="Calc cel 3 4 2 2 2 3 2 2" xfId="42416"/>
    <cellStyle name="Calc cel 3 4 2 2 2 3 3" xfId="37753"/>
    <cellStyle name="Calc cel 3 4 2 2 2 4" xfId="8844"/>
    <cellStyle name="Calc cel 3 4 2 2 2 4 2" xfId="39270"/>
    <cellStyle name="Calc cel 3 4 2 2 2 5" xfId="14868"/>
    <cellStyle name="Calc cel 3 4 2 2 2 5 2" xfId="43177"/>
    <cellStyle name="Calc cel 3 4 2 2 2 6" xfId="15562"/>
    <cellStyle name="Calc cel 3 4 2 2 2 6 2" xfId="43491"/>
    <cellStyle name="Calc cel 3 4 2 2 2 7" xfId="16180"/>
    <cellStyle name="Calc cel 3 4 2 2 2 7 2" xfId="43776"/>
    <cellStyle name="Calc cel 3 4 2 2 2 8" xfId="4827"/>
    <cellStyle name="Calc cel 3 4 2 2 2 9" xfId="36801"/>
    <cellStyle name="Calc cel 3 4 2 2 3" xfId="2500"/>
    <cellStyle name="Calc cel 3 4 2 2 3 2" xfId="5844"/>
    <cellStyle name="Calc cel 3 4 2 2 3 2 2" xfId="12238"/>
    <cellStyle name="Calc cel 3 4 2 2 3 2 2 2" xfId="41970"/>
    <cellStyle name="Calc cel 3 4 2 2 3 2 3" xfId="37266"/>
    <cellStyle name="Calc cel 3 4 2 2 3 3" xfId="7118"/>
    <cellStyle name="Calc cel 3 4 2 2 3 3 2" xfId="13405"/>
    <cellStyle name="Calc cel 3 4 2 2 3 3 2 2" xfId="42514"/>
    <cellStyle name="Calc cel 3 4 2 2 3 3 3" xfId="37851"/>
    <cellStyle name="Calc cel 3 4 2 2 3 4" xfId="9044"/>
    <cellStyle name="Calc cel 3 4 2 2 3 4 2" xfId="39368"/>
    <cellStyle name="Calc cel 3 4 2 2 3 5" xfId="15068"/>
    <cellStyle name="Calc cel 3 4 2 2 3 5 2" xfId="43275"/>
    <cellStyle name="Calc cel 3 4 2 2 3 6" xfId="15762"/>
    <cellStyle name="Calc cel 3 4 2 2 3 6 2" xfId="43589"/>
    <cellStyle name="Calc cel 3 4 2 2 3 7" xfId="16380"/>
    <cellStyle name="Calc cel 3 4 2 2 3 7 2" xfId="43874"/>
    <cellStyle name="Calc cel 3 4 2 2 3 8" xfId="5027"/>
    <cellStyle name="Calc cel 3 4 2 2 3 9" xfId="36899"/>
    <cellStyle name="Calc cel 3 4 2 2 4" xfId="5795"/>
    <cellStyle name="Calc cel 3 4 2 2 4 2" xfId="12193"/>
    <cellStyle name="Calc cel 3 4 2 2 4 2 2" xfId="41950"/>
    <cellStyle name="Calc cel 3 4 2 2 4 3" xfId="37245"/>
    <cellStyle name="Calc cel 3 4 2 2 5" xfId="6515"/>
    <cellStyle name="Calc cel 3 4 2 2 5 2" xfId="12829"/>
    <cellStyle name="Calc cel 3 4 2 2 5 2 2" xfId="42250"/>
    <cellStyle name="Calc cel 3 4 2 2 5 3" xfId="37577"/>
    <cellStyle name="Calc cel 3 4 2 2 6" xfId="8325"/>
    <cellStyle name="Calc cel 3 4 2 2 6 2" xfId="38937"/>
    <cellStyle name="Calc cel 3 4 2 2 7" xfId="14456"/>
    <cellStyle name="Calc cel 3 4 2 2 7 2" xfId="42991"/>
    <cellStyle name="Calc cel 3 4 2 2 8" xfId="15184"/>
    <cellStyle name="Calc cel 3 4 2 2 8 2" xfId="43322"/>
    <cellStyle name="Calc cel 3 4 2 2 9" xfId="15843"/>
    <cellStyle name="Calc cel 3 4 2 2 9 2" xfId="43625"/>
    <cellStyle name="Calc cel 3 4 2 3" xfId="2059"/>
    <cellStyle name="Calc cel 3 4 2 3 2" xfId="6075"/>
    <cellStyle name="Calc cel 3 4 2 3 2 2" xfId="12449"/>
    <cellStyle name="Calc cel 3 4 2 3 2 2 2" xfId="42081"/>
    <cellStyle name="Calc cel 3 4 2 3 2 3" xfId="37384"/>
    <cellStyle name="Calc cel 3 4 2 3 3" xfId="6677"/>
    <cellStyle name="Calc cel 3 4 2 3 3 2" xfId="12964"/>
    <cellStyle name="Calc cel 3 4 2 3 3 2 2" xfId="42306"/>
    <cellStyle name="Calc cel 3 4 2 3 3 3" xfId="37643"/>
    <cellStyle name="Calc cel 3 4 2 3 4" xfId="8603"/>
    <cellStyle name="Calc cel 3 4 2 3 4 2" xfId="39160"/>
    <cellStyle name="Calc cel 3 4 2 3 5" xfId="14627"/>
    <cellStyle name="Calc cel 3 4 2 3 5 2" xfId="43067"/>
    <cellStyle name="Calc cel 3 4 2 3 6" xfId="15321"/>
    <cellStyle name="Calc cel 3 4 2 3 6 2" xfId="43381"/>
    <cellStyle name="Calc cel 3 4 2 3 7" xfId="15939"/>
    <cellStyle name="Calc cel 3 4 2 3 7 2" xfId="43666"/>
    <cellStyle name="Calc cel 3 4 2 3 8" xfId="4586"/>
    <cellStyle name="Calc cel 3 4 2 3 9" xfId="36691"/>
    <cellStyle name="Calc cel 3 4 2 4" xfId="2357"/>
    <cellStyle name="Calc cel 3 4 2 4 2" xfId="5540"/>
    <cellStyle name="Calc cel 3 4 2 4 2 2" xfId="11962"/>
    <cellStyle name="Calc cel 3 4 2 4 2 2 2" xfId="41840"/>
    <cellStyle name="Calc cel 3 4 2 4 2 3" xfId="37122"/>
    <cellStyle name="Calc cel 3 4 2 4 3" xfId="6975"/>
    <cellStyle name="Calc cel 3 4 2 4 3 2" xfId="13262"/>
    <cellStyle name="Calc cel 3 4 2 4 3 2 2" xfId="42445"/>
    <cellStyle name="Calc cel 3 4 2 4 3 3" xfId="37782"/>
    <cellStyle name="Calc cel 3 4 2 4 4" xfId="8901"/>
    <cellStyle name="Calc cel 3 4 2 4 4 2" xfId="39299"/>
    <cellStyle name="Calc cel 3 4 2 4 5" xfId="14925"/>
    <cellStyle name="Calc cel 3 4 2 4 5 2" xfId="43206"/>
    <cellStyle name="Calc cel 3 4 2 4 6" xfId="15619"/>
    <cellStyle name="Calc cel 3 4 2 4 6 2" xfId="43520"/>
    <cellStyle name="Calc cel 3 4 2 4 7" xfId="16237"/>
    <cellStyle name="Calc cel 3 4 2 4 7 2" xfId="43805"/>
    <cellStyle name="Calc cel 3 4 2 4 8" xfId="4884"/>
    <cellStyle name="Calc cel 3 4 2 4 9" xfId="36830"/>
    <cellStyle name="Calc cel 3 4 2 5" xfId="3056"/>
    <cellStyle name="Calc cel 3 4 2 5 2" xfId="10286"/>
    <cellStyle name="Calc cel 3 4 2 5 2 2" xfId="40468"/>
    <cellStyle name="Calc cel 3 4 2 5 3" xfId="35379"/>
    <cellStyle name="Calc cel 3 4 2 6" xfId="5445"/>
    <cellStyle name="Calc cel 3 4 2 6 2" xfId="11874"/>
    <cellStyle name="Calc cel 3 4 2 6 2 2" xfId="41798"/>
    <cellStyle name="Calc cel 3 4 2 6 3" xfId="37074"/>
    <cellStyle name="Calc cel 3 4 2 7" xfId="5941"/>
    <cellStyle name="Calc cel 3 4 2 7 2" xfId="12323"/>
    <cellStyle name="Calc cel 3 4 2 7 2 2" xfId="42011"/>
    <cellStyle name="Calc cel 3 4 2 7 3" xfId="37311"/>
    <cellStyle name="Calc cel 3 4 2 8" xfId="5589"/>
    <cellStyle name="Calc cel 3 4 2 8 2" xfId="37144"/>
    <cellStyle name="Calc cel 3 4 2 9" xfId="13557"/>
    <cellStyle name="Calc cel 3 4 2 9 2" xfId="42581"/>
    <cellStyle name="Calc cel 3 4 3" xfId="1115"/>
    <cellStyle name="Calc cel 3 4 3 10" xfId="14562"/>
    <cellStyle name="Calc cel 3 4 3 10 2" xfId="43039"/>
    <cellStyle name="Calc cel 3 4 3 11" xfId="15260"/>
    <cellStyle name="Calc cel 3 4 3 11 2" xfId="43355"/>
    <cellStyle name="Calc cel 3 4 3 12" xfId="3642"/>
    <cellStyle name="Calc cel 3 4 3 13" xfId="35867"/>
    <cellStyle name="Calc cel 3 4 3 2" xfId="2241"/>
    <cellStyle name="Calc cel 3 4 3 2 2" xfId="5319"/>
    <cellStyle name="Calc cel 3 4 3 2 2 2" xfId="11755"/>
    <cellStyle name="Calc cel 3 4 3 2 2 2 2" xfId="41746"/>
    <cellStyle name="Calc cel 3 4 3 2 2 3" xfId="37018"/>
    <cellStyle name="Calc cel 3 4 3 2 3" xfId="6859"/>
    <cellStyle name="Calc cel 3 4 3 2 3 2" xfId="13146"/>
    <cellStyle name="Calc cel 3 4 3 2 3 2 2" xfId="42387"/>
    <cellStyle name="Calc cel 3 4 3 2 3 3" xfId="37724"/>
    <cellStyle name="Calc cel 3 4 3 2 4" xfId="8785"/>
    <cellStyle name="Calc cel 3 4 3 2 4 2" xfId="39241"/>
    <cellStyle name="Calc cel 3 4 3 2 5" xfId="14809"/>
    <cellStyle name="Calc cel 3 4 3 2 5 2" xfId="43148"/>
    <cellStyle name="Calc cel 3 4 3 2 6" xfId="15503"/>
    <cellStyle name="Calc cel 3 4 3 2 6 2" xfId="43462"/>
    <cellStyle name="Calc cel 3 4 3 2 7" xfId="16121"/>
    <cellStyle name="Calc cel 3 4 3 2 7 2" xfId="43747"/>
    <cellStyle name="Calc cel 3 4 3 2 8" xfId="4768"/>
    <cellStyle name="Calc cel 3 4 3 2 9" xfId="36772"/>
    <cellStyle name="Calc cel 3 4 3 3" xfId="2329"/>
    <cellStyle name="Calc cel 3 4 3 3 2" xfId="5860"/>
    <cellStyle name="Calc cel 3 4 3 3 2 2" xfId="12251"/>
    <cellStyle name="Calc cel 3 4 3 3 2 2 2" xfId="41976"/>
    <cellStyle name="Calc cel 3 4 3 3 2 3" xfId="37273"/>
    <cellStyle name="Calc cel 3 4 3 3 3" xfId="6947"/>
    <cellStyle name="Calc cel 3 4 3 3 3 2" xfId="13234"/>
    <cellStyle name="Calc cel 3 4 3 3 3 2 2" xfId="42432"/>
    <cellStyle name="Calc cel 3 4 3 3 3 3" xfId="37769"/>
    <cellStyle name="Calc cel 3 4 3 3 4" xfId="8873"/>
    <cellStyle name="Calc cel 3 4 3 3 4 2" xfId="39286"/>
    <cellStyle name="Calc cel 3 4 3 3 5" xfId="14897"/>
    <cellStyle name="Calc cel 3 4 3 3 5 2" xfId="43193"/>
    <cellStyle name="Calc cel 3 4 3 3 6" xfId="15591"/>
    <cellStyle name="Calc cel 3 4 3 3 6 2" xfId="43507"/>
    <cellStyle name="Calc cel 3 4 3 3 7" xfId="16209"/>
    <cellStyle name="Calc cel 3 4 3 3 7 2" xfId="43792"/>
    <cellStyle name="Calc cel 3 4 3 3 8" xfId="4856"/>
    <cellStyle name="Calc cel 3 4 3 3 9" xfId="36817"/>
    <cellStyle name="Calc cel 3 4 3 4" xfId="5708"/>
    <cellStyle name="Calc cel 3 4 3 4 2" xfId="12114"/>
    <cellStyle name="Calc cel 3 4 3 4 2 2" xfId="41911"/>
    <cellStyle name="Calc cel 3 4 3 4 3" xfId="37202"/>
    <cellStyle name="Calc cel 3 4 3 5" xfId="5681"/>
    <cellStyle name="Calc cel 3 4 3 5 2" xfId="12087"/>
    <cellStyle name="Calc cel 3 4 3 5 2 2" xfId="41896"/>
    <cellStyle name="Calc cel 3 4 3 5 3" xfId="37187"/>
    <cellStyle name="Calc cel 3 4 3 6" xfId="5550"/>
    <cellStyle name="Calc cel 3 4 3 6 2" xfId="11970"/>
    <cellStyle name="Calc cel 3 4 3 6 2 2" xfId="41843"/>
    <cellStyle name="Calc cel 3 4 3 6 3" xfId="37126"/>
    <cellStyle name="Calc cel 3 4 3 7" xfId="6368"/>
    <cellStyle name="Calc cel 3 4 3 7 2" xfId="37514"/>
    <cellStyle name="Calc cel 3 4 3 8" xfId="13855"/>
    <cellStyle name="Calc cel 3 4 3 8 2" xfId="42728"/>
    <cellStyle name="Calc cel 3 4 3 9" xfId="14344"/>
    <cellStyle name="Calc cel 3 4 3 9 2" xfId="42944"/>
    <cellStyle name="Calc cel 3 4 4" xfId="1544"/>
    <cellStyle name="Calc cel 3 4 4 10" xfId="13931"/>
    <cellStyle name="Calc cel 3 4 4 10 2" xfId="42763"/>
    <cellStyle name="Calc cel 3 4 4 11" xfId="14298"/>
    <cellStyle name="Calc cel 3 4 4 11 2" xfId="42921"/>
    <cellStyle name="Calc cel 3 4 4 12" xfId="4071"/>
    <cellStyle name="Calc cel 3 4 4 13" xfId="36261"/>
    <cellStyle name="Calc cel 3 4 4 2" xfId="2425"/>
    <cellStyle name="Calc cel 3 4 4 2 2" xfId="5882"/>
    <cellStyle name="Calc cel 3 4 4 2 2 2" xfId="12271"/>
    <cellStyle name="Calc cel 3 4 4 2 2 2 2" xfId="41985"/>
    <cellStyle name="Calc cel 3 4 4 2 2 3" xfId="37282"/>
    <cellStyle name="Calc cel 3 4 4 2 3" xfId="7043"/>
    <cellStyle name="Calc cel 3 4 4 2 3 2" xfId="13330"/>
    <cellStyle name="Calc cel 3 4 4 2 3 2 2" xfId="42479"/>
    <cellStyle name="Calc cel 3 4 4 2 3 3" xfId="37816"/>
    <cellStyle name="Calc cel 3 4 4 2 4" xfId="8969"/>
    <cellStyle name="Calc cel 3 4 4 2 4 2" xfId="39333"/>
    <cellStyle name="Calc cel 3 4 4 2 5" xfId="14993"/>
    <cellStyle name="Calc cel 3 4 4 2 5 2" xfId="43240"/>
    <cellStyle name="Calc cel 3 4 4 2 6" xfId="15687"/>
    <cellStyle name="Calc cel 3 4 4 2 6 2" xfId="43554"/>
    <cellStyle name="Calc cel 3 4 4 2 7" xfId="16305"/>
    <cellStyle name="Calc cel 3 4 4 2 7 2" xfId="43839"/>
    <cellStyle name="Calc cel 3 4 4 2 8" xfId="4952"/>
    <cellStyle name="Calc cel 3 4 4 2 9" xfId="36864"/>
    <cellStyle name="Calc cel 3 4 4 3" xfId="2293"/>
    <cellStyle name="Calc cel 3 4 4 3 2" xfId="5169"/>
    <cellStyle name="Calc cel 3 4 4 3 2 2" xfId="11618"/>
    <cellStyle name="Calc cel 3 4 4 3 2 2 2" xfId="41693"/>
    <cellStyle name="Calc cel 3 4 4 3 2 3" xfId="36960"/>
    <cellStyle name="Calc cel 3 4 4 3 3" xfId="6911"/>
    <cellStyle name="Calc cel 3 4 4 3 3 2" xfId="13198"/>
    <cellStyle name="Calc cel 3 4 4 3 3 2 2" xfId="42413"/>
    <cellStyle name="Calc cel 3 4 4 3 3 3" xfId="37750"/>
    <cellStyle name="Calc cel 3 4 4 3 4" xfId="8837"/>
    <cellStyle name="Calc cel 3 4 4 3 4 2" xfId="39267"/>
    <cellStyle name="Calc cel 3 4 4 3 5" xfId="14861"/>
    <cellStyle name="Calc cel 3 4 4 3 5 2" xfId="43174"/>
    <cellStyle name="Calc cel 3 4 4 3 6" xfId="15555"/>
    <cellStyle name="Calc cel 3 4 4 3 6 2" xfId="43488"/>
    <cellStyle name="Calc cel 3 4 4 3 7" xfId="16173"/>
    <cellStyle name="Calc cel 3 4 4 3 7 2" xfId="43773"/>
    <cellStyle name="Calc cel 3 4 4 3 8" xfId="4820"/>
    <cellStyle name="Calc cel 3 4 4 3 9" xfId="36798"/>
    <cellStyle name="Calc cel 3 4 4 4" xfId="6140"/>
    <cellStyle name="Calc cel 3 4 4 4 2" xfId="12506"/>
    <cellStyle name="Calc cel 3 4 4 4 2 2" xfId="42108"/>
    <cellStyle name="Calc cel 3 4 4 4 3" xfId="37414"/>
    <cellStyle name="Calc cel 3 4 4 5" xfId="6169"/>
    <cellStyle name="Calc cel 3 4 4 5 2" xfId="12534"/>
    <cellStyle name="Calc cel 3 4 4 5 2 2" xfId="42120"/>
    <cellStyle name="Calc cel 3 4 4 5 3" xfId="37427"/>
    <cellStyle name="Calc cel 3 4 4 6" xfId="3110"/>
    <cellStyle name="Calc cel 3 4 4 6 2" xfId="10340"/>
    <cellStyle name="Calc cel 3 4 4 6 2 2" xfId="40512"/>
    <cellStyle name="Calc cel 3 4 4 6 3" xfId="35423"/>
    <cellStyle name="Calc cel 3 4 4 7" xfId="7186"/>
    <cellStyle name="Calc cel 3 4 4 7 2" xfId="37877"/>
    <cellStyle name="Calc cel 3 4 4 8" xfId="14118"/>
    <cellStyle name="Calc cel 3 4 4 8 2" xfId="42845"/>
    <cellStyle name="Calc cel 3 4 4 9" xfId="14038"/>
    <cellStyle name="Calc cel 3 4 4 9 2" xfId="42807"/>
    <cellStyle name="Calc cel 3 4 5" xfId="762"/>
    <cellStyle name="Calc cel 3 4 5 2" xfId="2863"/>
    <cellStyle name="Calc cel 3 4 5 2 2" xfId="10106"/>
    <cellStyle name="Calc cel 3 4 5 2 2 2" xfId="40368"/>
    <cellStyle name="Calc cel 3 4 5 2 3" xfId="35270"/>
    <cellStyle name="Calc cel 3 4 5 3" xfId="5091"/>
    <cellStyle name="Calc cel 3 4 5 3 2" xfId="11544"/>
    <cellStyle name="Calc cel 3 4 5 3 2 2" xfId="41662"/>
    <cellStyle name="Calc cel 3 4 5 3 3" xfId="36927"/>
    <cellStyle name="Calc cel 3 4 5 4" xfId="7457"/>
    <cellStyle name="Calc cel 3 4 5 4 2" xfId="38114"/>
    <cellStyle name="Calc cel 3 4 5 5" xfId="13835"/>
    <cellStyle name="Calc cel 3 4 5 5 2" xfId="42716"/>
    <cellStyle name="Calc cel 3 4 5 6" xfId="14205"/>
    <cellStyle name="Calc cel 3 4 5 6 2" xfId="42881"/>
    <cellStyle name="Calc cel 3 4 5 7" xfId="14393"/>
    <cellStyle name="Calc cel 3 4 5 7 2" xfId="42965"/>
    <cellStyle name="Calc cel 3 4 5 8" xfId="3298"/>
    <cellStyle name="Calc cel 3 4 5 9" xfId="35582"/>
    <cellStyle name="Calc cel 3 4 6" xfId="2223"/>
    <cellStyle name="Calc cel 3 4 6 2" xfId="5378"/>
    <cellStyle name="Calc cel 3 4 6 2 2" xfId="11812"/>
    <cellStyle name="Calc cel 3 4 6 2 2 2" xfId="41773"/>
    <cellStyle name="Calc cel 3 4 6 2 3" xfId="37046"/>
    <cellStyle name="Calc cel 3 4 6 3" xfId="6841"/>
    <cellStyle name="Calc cel 3 4 6 3 2" xfId="13128"/>
    <cellStyle name="Calc cel 3 4 6 3 2 2" xfId="42379"/>
    <cellStyle name="Calc cel 3 4 6 3 3" xfId="37716"/>
    <cellStyle name="Calc cel 3 4 6 4" xfId="8767"/>
    <cellStyle name="Calc cel 3 4 6 4 2" xfId="39233"/>
    <cellStyle name="Calc cel 3 4 6 5" xfId="14791"/>
    <cellStyle name="Calc cel 3 4 6 5 2" xfId="43140"/>
    <cellStyle name="Calc cel 3 4 6 6" xfId="15485"/>
    <cellStyle name="Calc cel 3 4 6 6 2" xfId="43454"/>
    <cellStyle name="Calc cel 3 4 6 7" xfId="16103"/>
    <cellStyle name="Calc cel 3 4 6 7 2" xfId="43739"/>
    <cellStyle name="Calc cel 3 4 6 8" xfId="4750"/>
    <cellStyle name="Calc cel 3 4 6 9" xfId="36764"/>
    <cellStyle name="Calc cel 3 4 7" xfId="6124"/>
    <cellStyle name="Calc cel 3 4 7 2" xfId="12493"/>
    <cellStyle name="Calc cel 3 4 7 2 2" xfId="42102"/>
    <cellStyle name="Calc cel 3 4 7 3" xfId="37406"/>
    <cellStyle name="Calc cel 3 4 8" xfId="5683"/>
    <cellStyle name="Calc cel 3 4 8 2" xfId="12089"/>
    <cellStyle name="Calc cel 3 4 8 2 2" xfId="41898"/>
    <cellStyle name="Calc cel 3 4 8 3" xfId="37189"/>
    <cellStyle name="Calc cel 3 4 9" xfId="5910"/>
    <cellStyle name="Calc cel 3 4 9 2" xfId="12295"/>
    <cellStyle name="Calc cel 3 4 9 2 2" xfId="41997"/>
    <cellStyle name="Calc cel 3 4 9 3" xfId="37296"/>
    <cellStyle name="Calc cel 3 5" xfId="613"/>
    <cellStyle name="Calc cel 3 5 10" xfId="2917"/>
    <cellStyle name="Calc cel 3 5 10 2" xfId="35307"/>
    <cellStyle name="Calc cel 3 5 11" xfId="13590"/>
    <cellStyle name="Calc cel 3 5 11 2" xfId="42600"/>
    <cellStyle name="Calc cel 3 5 12" xfId="14099"/>
    <cellStyle name="Calc cel 3 5 12 2" xfId="42833"/>
    <cellStyle name="Calc cel 3 5 13" xfId="13880"/>
    <cellStyle name="Calc cel 3 5 13 2" xfId="42737"/>
    <cellStyle name="Calc cel 3 5 14" xfId="14332"/>
    <cellStyle name="Calc cel 3 5 14 2" xfId="42940"/>
    <cellStyle name="Calc cel 3 5 15" xfId="2697"/>
    <cellStyle name="Calc cel 3 5 16" xfId="35154"/>
    <cellStyle name="Calc cel 3 5 2" xfId="1025"/>
    <cellStyle name="Calc cel 3 5 2 10" xfId="14319"/>
    <cellStyle name="Calc cel 3 5 2 10 2" xfId="42933"/>
    <cellStyle name="Calc cel 3 5 2 11" xfId="14544"/>
    <cellStyle name="Calc cel 3 5 2 11 2" xfId="43032"/>
    <cellStyle name="Calc cel 3 5 2 12" xfId="15250"/>
    <cellStyle name="Calc cel 3 5 2 12 2" xfId="43351"/>
    <cellStyle name="Calc cel 3 5 2 13" xfId="2825"/>
    <cellStyle name="Calc cel 3 5 2 14" xfId="35253"/>
    <cellStyle name="Calc cel 3 5 2 2" xfId="1793"/>
    <cellStyle name="Calc cel 3 5 2 2 10" xfId="4320"/>
    <cellStyle name="Calc cel 3 5 2 2 11" xfId="36473"/>
    <cellStyle name="Calc cel 3 5 2 2 2" xfId="2417"/>
    <cellStyle name="Calc cel 3 5 2 2 2 2" xfId="2897"/>
    <cellStyle name="Calc cel 3 5 2 2 2 2 2" xfId="10140"/>
    <cellStyle name="Calc cel 3 5 2 2 2 2 2 2" xfId="40392"/>
    <cellStyle name="Calc cel 3 5 2 2 2 2 3" xfId="35294"/>
    <cellStyle name="Calc cel 3 5 2 2 2 3" xfId="7035"/>
    <cellStyle name="Calc cel 3 5 2 2 2 3 2" xfId="13322"/>
    <cellStyle name="Calc cel 3 5 2 2 2 3 2 2" xfId="42474"/>
    <cellStyle name="Calc cel 3 5 2 2 2 3 3" xfId="37811"/>
    <cellStyle name="Calc cel 3 5 2 2 2 4" xfId="8961"/>
    <cellStyle name="Calc cel 3 5 2 2 2 4 2" xfId="39328"/>
    <cellStyle name="Calc cel 3 5 2 2 2 5" xfId="14985"/>
    <cellStyle name="Calc cel 3 5 2 2 2 5 2" xfId="43235"/>
    <cellStyle name="Calc cel 3 5 2 2 2 6" xfId="15679"/>
    <cellStyle name="Calc cel 3 5 2 2 2 6 2" xfId="43549"/>
    <cellStyle name="Calc cel 3 5 2 2 2 7" xfId="16297"/>
    <cellStyle name="Calc cel 3 5 2 2 2 7 2" xfId="43834"/>
    <cellStyle name="Calc cel 3 5 2 2 2 8" xfId="4944"/>
    <cellStyle name="Calc cel 3 5 2 2 2 9" xfId="36859"/>
    <cellStyle name="Calc cel 3 5 2 2 3" xfId="2512"/>
    <cellStyle name="Calc cel 3 5 2 2 3 2" xfId="6394"/>
    <cellStyle name="Calc cel 3 5 2 2 3 2 2" xfId="12730"/>
    <cellStyle name="Calc cel 3 5 2 2 3 2 2 2" xfId="42202"/>
    <cellStyle name="Calc cel 3 5 2 2 3 2 3" xfId="37523"/>
    <cellStyle name="Calc cel 3 5 2 2 3 3" xfId="7130"/>
    <cellStyle name="Calc cel 3 5 2 2 3 3 2" xfId="13417"/>
    <cellStyle name="Calc cel 3 5 2 2 3 3 2 2" xfId="42519"/>
    <cellStyle name="Calc cel 3 5 2 2 3 3 3" xfId="37856"/>
    <cellStyle name="Calc cel 3 5 2 2 3 4" xfId="9056"/>
    <cellStyle name="Calc cel 3 5 2 2 3 4 2" xfId="39373"/>
    <cellStyle name="Calc cel 3 5 2 2 3 5" xfId="15080"/>
    <cellStyle name="Calc cel 3 5 2 2 3 5 2" xfId="43280"/>
    <cellStyle name="Calc cel 3 5 2 2 3 6" xfId="15774"/>
    <cellStyle name="Calc cel 3 5 2 2 3 6 2" xfId="43594"/>
    <cellStyle name="Calc cel 3 5 2 2 3 7" xfId="16392"/>
    <cellStyle name="Calc cel 3 5 2 2 3 7 2" xfId="43879"/>
    <cellStyle name="Calc cel 3 5 2 2 3 8" xfId="5039"/>
    <cellStyle name="Calc cel 3 5 2 2 3 9" xfId="36904"/>
    <cellStyle name="Calc cel 3 5 2 2 4" xfId="5591"/>
    <cellStyle name="Calc cel 3 5 2 2 4 2" xfId="12008"/>
    <cellStyle name="Calc cel 3 5 2 2 4 2 2" xfId="41860"/>
    <cellStyle name="Calc cel 3 5 2 2 4 3" xfId="37145"/>
    <cellStyle name="Calc cel 3 5 2 2 5" xfId="6527"/>
    <cellStyle name="Calc cel 3 5 2 2 5 2" xfId="12841"/>
    <cellStyle name="Calc cel 3 5 2 2 5 2 2" xfId="42255"/>
    <cellStyle name="Calc cel 3 5 2 2 5 3" xfId="37582"/>
    <cellStyle name="Calc cel 3 5 2 2 6" xfId="8337"/>
    <cellStyle name="Calc cel 3 5 2 2 6 2" xfId="38942"/>
    <cellStyle name="Calc cel 3 5 2 2 7" xfId="14468"/>
    <cellStyle name="Calc cel 3 5 2 2 7 2" xfId="42996"/>
    <cellStyle name="Calc cel 3 5 2 2 8" xfId="15196"/>
    <cellStyle name="Calc cel 3 5 2 2 8 2" xfId="43327"/>
    <cellStyle name="Calc cel 3 5 2 2 9" xfId="15855"/>
    <cellStyle name="Calc cel 3 5 2 2 9 2" xfId="43630"/>
    <cellStyle name="Calc cel 3 5 2 3" xfId="748"/>
    <cellStyle name="Calc cel 3 5 2 3 2" xfId="5999"/>
    <cellStyle name="Calc cel 3 5 2 3 2 2" xfId="12376"/>
    <cellStyle name="Calc cel 3 5 2 3 2 2 2" xfId="42038"/>
    <cellStyle name="Calc cel 3 5 2 3 2 3" xfId="37340"/>
    <cellStyle name="Calc cel 3 5 2 3 3" xfId="2888"/>
    <cellStyle name="Calc cel 3 5 2 3 3 2" xfId="10131"/>
    <cellStyle name="Calc cel 3 5 2 3 3 2 2" xfId="40387"/>
    <cellStyle name="Calc cel 3 5 2 3 3 3" xfId="35289"/>
    <cellStyle name="Calc cel 3 5 2 3 4" xfId="7443"/>
    <cellStyle name="Calc cel 3 5 2 3 4 2" xfId="38108"/>
    <cellStyle name="Calc cel 3 5 2 3 5" xfId="13900"/>
    <cellStyle name="Calc cel 3 5 2 3 5 2" xfId="42748"/>
    <cellStyle name="Calc cel 3 5 2 3 6" xfId="13534"/>
    <cellStyle name="Calc cel 3 5 2 3 6 2" xfId="42567"/>
    <cellStyle name="Calc cel 3 5 2 3 7" xfId="13920"/>
    <cellStyle name="Calc cel 3 5 2 3 7 2" xfId="42758"/>
    <cellStyle name="Calc cel 3 5 2 3 8" xfId="3284"/>
    <cellStyle name="Calc cel 3 5 2 3 9" xfId="35576"/>
    <cellStyle name="Calc cel 3 5 2 4" xfId="788"/>
    <cellStyle name="Calc cel 3 5 2 4 2" xfId="6211"/>
    <cellStyle name="Calc cel 3 5 2 4 2 2" xfId="12572"/>
    <cellStyle name="Calc cel 3 5 2 4 2 2 2" xfId="42139"/>
    <cellStyle name="Calc cel 3 5 2 4 2 3" xfId="37448"/>
    <cellStyle name="Calc cel 3 5 2 4 3" xfId="5444"/>
    <cellStyle name="Calc cel 3 5 2 4 3 2" xfId="11873"/>
    <cellStyle name="Calc cel 3 5 2 4 3 2 2" xfId="41797"/>
    <cellStyle name="Calc cel 3 5 2 4 3 3" xfId="37073"/>
    <cellStyle name="Calc cel 3 5 2 4 4" xfId="7483"/>
    <cellStyle name="Calc cel 3 5 2 4 4 2" xfId="38120"/>
    <cellStyle name="Calc cel 3 5 2 4 5" xfId="13587"/>
    <cellStyle name="Calc cel 3 5 2 4 5 2" xfId="42597"/>
    <cellStyle name="Calc cel 3 5 2 4 6" xfId="14186"/>
    <cellStyle name="Calc cel 3 5 2 4 6 2" xfId="42873"/>
    <cellStyle name="Calc cel 3 5 2 4 7" xfId="14377"/>
    <cellStyle name="Calc cel 3 5 2 4 7 2" xfId="42958"/>
    <cellStyle name="Calc cel 3 5 2 4 8" xfId="3324"/>
    <cellStyle name="Calc cel 3 5 2 4 9" xfId="35588"/>
    <cellStyle name="Calc cel 3 5 2 5" xfId="5229"/>
    <cellStyle name="Calc cel 3 5 2 5 2" xfId="11672"/>
    <cellStyle name="Calc cel 3 5 2 5 2 2" xfId="41716"/>
    <cellStyle name="Calc cel 3 5 2 5 3" xfId="36986"/>
    <cellStyle name="Calc cel 3 5 2 6" xfId="6105"/>
    <cellStyle name="Calc cel 3 5 2 6 2" xfId="12475"/>
    <cellStyle name="Calc cel 3 5 2 6 2 2" xfId="42093"/>
    <cellStyle name="Calc cel 3 5 2 6 3" xfId="37397"/>
    <cellStyle name="Calc cel 3 5 2 7" xfId="5890"/>
    <cellStyle name="Calc cel 3 5 2 7 2" xfId="12279"/>
    <cellStyle name="Calc cel 3 5 2 7 2 2" xfId="41990"/>
    <cellStyle name="Calc cel 3 5 2 7 3" xfId="37287"/>
    <cellStyle name="Calc cel 3 5 2 8" xfId="6331"/>
    <cellStyle name="Calc cel 3 5 2 8 2" xfId="37498"/>
    <cellStyle name="Calc cel 3 5 2 9" xfId="13783"/>
    <cellStyle name="Calc cel 3 5 2 9 2" xfId="42696"/>
    <cellStyle name="Calc cel 3 5 3" xfId="1164"/>
    <cellStyle name="Calc cel 3 5 3 10" xfId="13685"/>
    <cellStyle name="Calc cel 3 5 3 10 2" xfId="42638"/>
    <cellStyle name="Calc cel 3 5 3 11" xfId="14184"/>
    <cellStyle name="Calc cel 3 5 3 11 2" xfId="42872"/>
    <cellStyle name="Calc cel 3 5 3 12" xfId="3691"/>
    <cellStyle name="Calc cel 3 5 3 13" xfId="35909"/>
    <cellStyle name="Calc cel 3 5 3 2" xfId="2366"/>
    <cellStyle name="Calc cel 3 5 3 2 2" xfId="5788"/>
    <cellStyle name="Calc cel 3 5 3 2 2 2" xfId="12186"/>
    <cellStyle name="Calc cel 3 5 3 2 2 2 2" xfId="41946"/>
    <cellStyle name="Calc cel 3 5 3 2 2 3" xfId="37241"/>
    <cellStyle name="Calc cel 3 5 3 2 3" xfId="6984"/>
    <cellStyle name="Calc cel 3 5 3 2 3 2" xfId="13271"/>
    <cellStyle name="Calc cel 3 5 3 2 3 2 2" xfId="42449"/>
    <cellStyle name="Calc cel 3 5 3 2 3 3" xfId="37786"/>
    <cellStyle name="Calc cel 3 5 3 2 4" xfId="8910"/>
    <cellStyle name="Calc cel 3 5 3 2 4 2" xfId="39303"/>
    <cellStyle name="Calc cel 3 5 3 2 5" xfId="14934"/>
    <cellStyle name="Calc cel 3 5 3 2 5 2" xfId="43210"/>
    <cellStyle name="Calc cel 3 5 3 2 6" xfId="15628"/>
    <cellStyle name="Calc cel 3 5 3 2 6 2" xfId="43524"/>
    <cellStyle name="Calc cel 3 5 3 2 7" xfId="16246"/>
    <cellStyle name="Calc cel 3 5 3 2 7 2" xfId="43809"/>
    <cellStyle name="Calc cel 3 5 3 2 8" xfId="4893"/>
    <cellStyle name="Calc cel 3 5 3 2 9" xfId="36834"/>
    <cellStyle name="Calc cel 3 5 3 3" xfId="2264"/>
    <cellStyle name="Calc cel 3 5 3 3 2" xfId="5861"/>
    <cellStyle name="Calc cel 3 5 3 3 2 2" xfId="12252"/>
    <cellStyle name="Calc cel 3 5 3 3 2 2 2" xfId="41977"/>
    <cellStyle name="Calc cel 3 5 3 3 2 3" xfId="37274"/>
    <cellStyle name="Calc cel 3 5 3 3 3" xfId="6882"/>
    <cellStyle name="Calc cel 3 5 3 3 3 2" xfId="13169"/>
    <cellStyle name="Calc cel 3 5 3 3 3 2 2" xfId="42400"/>
    <cellStyle name="Calc cel 3 5 3 3 3 3" xfId="37737"/>
    <cellStyle name="Calc cel 3 5 3 3 4" xfId="8808"/>
    <cellStyle name="Calc cel 3 5 3 3 4 2" xfId="39254"/>
    <cellStyle name="Calc cel 3 5 3 3 5" xfId="14832"/>
    <cellStyle name="Calc cel 3 5 3 3 5 2" xfId="43161"/>
    <cellStyle name="Calc cel 3 5 3 3 6" xfId="15526"/>
    <cellStyle name="Calc cel 3 5 3 3 6 2" xfId="43475"/>
    <cellStyle name="Calc cel 3 5 3 3 7" xfId="16144"/>
    <cellStyle name="Calc cel 3 5 3 3 7 2" xfId="43760"/>
    <cellStyle name="Calc cel 3 5 3 3 8" xfId="4791"/>
    <cellStyle name="Calc cel 3 5 3 3 9" xfId="36785"/>
    <cellStyle name="Calc cel 3 5 3 4" xfId="5770"/>
    <cellStyle name="Calc cel 3 5 3 4 2" xfId="12168"/>
    <cellStyle name="Calc cel 3 5 3 4 2 2" xfId="41937"/>
    <cellStyle name="Calc cel 3 5 3 4 3" xfId="37232"/>
    <cellStyle name="Calc cel 3 5 3 5" xfId="2982"/>
    <cellStyle name="Calc cel 3 5 3 5 2" xfId="10216"/>
    <cellStyle name="Calc cel 3 5 3 5 2 2" xfId="40426"/>
    <cellStyle name="Calc cel 3 5 3 5 3" xfId="35335"/>
    <cellStyle name="Calc cel 3 5 3 6" xfId="5592"/>
    <cellStyle name="Calc cel 3 5 3 6 2" xfId="12009"/>
    <cellStyle name="Calc cel 3 5 3 6 2 2" xfId="41861"/>
    <cellStyle name="Calc cel 3 5 3 6 3" xfId="37146"/>
    <cellStyle name="Calc cel 3 5 3 7" xfId="7219"/>
    <cellStyle name="Calc cel 3 5 3 7 2" xfId="37894"/>
    <cellStyle name="Calc cel 3 5 3 8" xfId="13888"/>
    <cellStyle name="Calc cel 3 5 3 8 2" xfId="42741"/>
    <cellStyle name="Calc cel 3 5 3 9" xfId="13682"/>
    <cellStyle name="Calc cel 3 5 3 9 2" xfId="42636"/>
    <cellStyle name="Calc cel 3 5 4" xfId="1671"/>
    <cellStyle name="Calc cel 3 5 4 10" xfId="15126"/>
    <cellStyle name="Calc cel 3 5 4 10 2" xfId="43300"/>
    <cellStyle name="Calc cel 3 5 4 11" xfId="15805"/>
    <cellStyle name="Calc cel 3 5 4 11 2" xfId="43609"/>
    <cellStyle name="Calc cel 3 5 4 12" xfId="4198"/>
    <cellStyle name="Calc cel 3 5 4 13" xfId="36380"/>
    <cellStyle name="Calc cel 3 5 4 2" xfId="2301"/>
    <cellStyle name="Calc cel 3 5 4 2 2" xfId="5789"/>
    <cellStyle name="Calc cel 3 5 4 2 2 2" xfId="12187"/>
    <cellStyle name="Calc cel 3 5 4 2 2 2 2" xfId="41947"/>
    <cellStyle name="Calc cel 3 5 4 2 2 3" xfId="37242"/>
    <cellStyle name="Calc cel 3 5 4 2 3" xfId="6919"/>
    <cellStyle name="Calc cel 3 5 4 2 3 2" xfId="13206"/>
    <cellStyle name="Calc cel 3 5 4 2 3 2 2" xfId="42417"/>
    <cellStyle name="Calc cel 3 5 4 2 3 3" xfId="37754"/>
    <cellStyle name="Calc cel 3 5 4 2 4" xfId="8845"/>
    <cellStyle name="Calc cel 3 5 4 2 4 2" xfId="39271"/>
    <cellStyle name="Calc cel 3 5 4 2 5" xfId="14869"/>
    <cellStyle name="Calc cel 3 5 4 2 5 2" xfId="43178"/>
    <cellStyle name="Calc cel 3 5 4 2 6" xfId="15563"/>
    <cellStyle name="Calc cel 3 5 4 2 6 2" xfId="43492"/>
    <cellStyle name="Calc cel 3 5 4 2 7" xfId="16181"/>
    <cellStyle name="Calc cel 3 5 4 2 7 2" xfId="43777"/>
    <cellStyle name="Calc cel 3 5 4 2 8" xfId="4828"/>
    <cellStyle name="Calc cel 3 5 4 2 9" xfId="36802"/>
    <cellStyle name="Calc cel 3 5 4 3" xfId="2462"/>
    <cellStyle name="Calc cel 3 5 4 3 2" xfId="5481"/>
    <cellStyle name="Calc cel 3 5 4 3 2 2" xfId="11907"/>
    <cellStyle name="Calc cel 3 5 4 3 2 2 2" xfId="41815"/>
    <cellStyle name="Calc cel 3 5 4 3 2 3" xfId="37094"/>
    <cellStyle name="Calc cel 3 5 4 3 3" xfId="7080"/>
    <cellStyle name="Calc cel 3 5 4 3 3 2" xfId="13367"/>
    <cellStyle name="Calc cel 3 5 4 3 3 2 2" xfId="42498"/>
    <cellStyle name="Calc cel 3 5 4 3 3 3" xfId="37835"/>
    <cellStyle name="Calc cel 3 5 4 3 4" xfId="9006"/>
    <cellStyle name="Calc cel 3 5 4 3 4 2" xfId="39352"/>
    <cellStyle name="Calc cel 3 5 4 3 5" xfId="15030"/>
    <cellStyle name="Calc cel 3 5 4 3 5 2" xfId="43259"/>
    <cellStyle name="Calc cel 3 5 4 3 6" xfId="15724"/>
    <cellStyle name="Calc cel 3 5 4 3 6 2" xfId="43573"/>
    <cellStyle name="Calc cel 3 5 4 3 7" xfId="16342"/>
    <cellStyle name="Calc cel 3 5 4 3 7 2" xfId="43858"/>
    <cellStyle name="Calc cel 3 5 4 3 8" xfId="4989"/>
    <cellStyle name="Calc cel 3 5 4 3 9" xfId="36883"/>
    <cellStyle name="Calc cel 3 5 4 4" xfId="5983"/>
    <cellStyle name="Calc cel 3 5 4 4 2" xfId="12362"/>
    <cellStyle name="Calc cel 3 5 4 4 2 2" xfId="42033"/>
    <cellStyle name="Calc cel 3 5 4 4 3" xfId="37334"/>
    <cellStyle name="Calc cel 3 5 4 5" xfId="6453"/>
    <cellStyle name="Calc cel 3 5 4 5 2" xfId="12778"/>
    <cellStyle name="Calc cel 3 5 4 5 2 2" xfId="42223"/>
    <cellStyle name="Calc cel 3 5 4 5 3" xfId="37546"/>
    <cellStyle name="Calc cel 3 5 4 6" xfId="6479"/>
    <cellStyle name="Calc cel 3 5 4 6 2" xfId="12800"/>
    <cellStyle name="Calc cel 3 5 4 6 2 2" xfId="42234"/>
    <cellStyle name="Calc cel 3 5 4 6 3" xfId="37557"/>
    <cellStyle name="Calc cel 3 5 4 7" xfId="2940"/>
    <cellStyle name="Calc cel 3 5 4 7 2" xfId="35317"/>
    <cellStyle name="Calc cel 3 5 4 8" xfId="14199"/>
    <cellStyle name="Calc cel 3 5 4 8 2" xfId="42879"/>
    <cellStyle name="Calc cel 3 5 4 9" xfId="14388"/>
    <cellStyle name="Calc cel 3 5 4 9 2" xfId="42964"/>
    <cellStyle name="Calc cel 3 5 5" xfId="2323"/>
    <cellStyle name="Calc cel 3 5 5 2" xfId="5896"/>
    <cellStyle name="Calc cel 3 5 5 2 2" xfId="12283"/>
    <cellStyle name="Calc cel 3 5 5 2 2 2" xfId="41991"/>
    <cellStyle name="Calc cel 3 5 5 2 3" xfId="37290"/>
    <cellStyle name="Calc cel 3 5 5 3" xfId="6941"/>
    <cellStyle name="Calc cel 3 5 5 3 2" xfId="13228"/>
    <cellStyle name="Calc cel 3 5 5 3 2 2" xfId="42430"/>
    <cellStyle name="Calc cel 3 5 5 3 3" xfId="37767"/>
    <cellStyle name="Calc cel 3 5 5 4" xfId="8867"/>
    <cellStyle name="Calc cel 3 5 5 4 2" xfId="39284"/>
    <cellStyle name="Calc cel 3 5 5 5" xfId="14891"/>
    <cellStyle name="Calc cel 3 5 5 5 2" xfId="43191"/>
    <cellStyle name="Calc cel 3 5 5 6" xfId="15585"/>
    <cellStyle name="Calc cel 3 5 5 6 2" xfId="43505"/>
    <cellStyle name="Calc cel 3 5 5 7" xfId="16203"/>
    <cellStyle name="Calc cel 3 5 5 7 2" xfId="43790"/>
    <cellStyle name="Calc cel 3 5 5 8" xfId="4850"/>
    <cellStyle name="Calc cel 3 5 5 9" xfId="36815"/>
    <cellStyle name="Calc cel 3 5 6" xfId="2071"/>
    <cellStyle name="Calc cel 3 5 6 2" xfId="6020"/>
    <cellStyle name="Calc cel 3 5 6 2 2" xfId="12396"/>
    <cellStyle name="Calc cel 3 5 6 2 2 2" xfId="42046"/>
    <cellStyle name="Calc cel 3 5 6 2 3" xfId="37348"/>
    <cellStyle name="Calc cel 3 5 6 3" xfId="6689"/>
    <cellStyle name="Calc cel 3 5 6 3 2" xfId="12976"/>
    <cellStyle name="Calc cel 3 5 6 3 2 2" xfId="42313"/>
    <cellStyle name="Calc cel 3 5 6 3 3" xfId="37650"/>
    <cellStyle name="Calc cel 3 5 6 4" xfId="8615"/>
    <cellStyle name="Calc cel 3 5 6 4 2" xfId="39167"/>
    <cellStyle name="Calc cel 3 5 6 5" xfId="14639"/>
    <cellStyle name="Calc cel 3 5 6 5 2" xfId="43074"/>
    <cellStyle name="Calc cel 3 5 6 6" xfId="15333"/>
    <cellStyle name="Calc cel 3 5 6 6 2" xfId="43388"/>
    <cellStyle name="Calc cel 3 5 6 7" xfId="15951"/>
    <cellStyle name="Calc cel 3 5 6 7 2" xfId="43673"/>
    <cellStyle name="Calc cel 3 5 6 8" xfId="4598"/>
    <cellStyle name="Calc cel 3 5 6 9" xfId="36698"/>
    <cellStyle name="Calc cel 3 5 7" xfId="2947"/>
    <cellStyle name="Calc cel 3 5 7 2" xfId="10183"/>
    <cellStyle name="Calc cel 3 5 7 2 2" xfId="40413"/>
    <cellStyle name="Calc cel 3 5 7 3" xfId="35320"/>
    <cellStyle name="Calc cel 3 5 8" xfId="6104"/>
    <cellStyle name="Calc cel 3 5 8 2" xfId="12474"/>
    <cellStyle name="Calc cel 3 5 8 2 2" xfId="42092"/>
    <cellStyle name="Calc cel 3 5 8 3" xfId="37396"/>
    <cellStyle name="Calc cel 3 5 9" xfId="2954"/>
    <cellStyle name="Calc cel 3 5 9 2" xfId="10189"/>
    <cellStyle name="Calc cel 3 5 9 2 2" xfId="40418"/>
    <cellStyle name="Calc cel 3 5 9 3" xfId="35326"/>
    <cellStyle name="Calc cel 3 6" xfId="642"/>
    <cellStyle name="Calc cel 3 6 10" xfId="13613"/>
    <cellStyle name="Calc cel 3 6 10 2" xfId="42615"/>
    <cellStyle name="Calc cel 3 6 11" xfId="13588"/>
    <cellStyle name="Calc cel 3 6 11 2" xfId="42598"/>
    <cellStyle name="Calc cel 3 6 12" xfId="13730"/>
    <cellStyle name="Calc cel 3 6 12 2" xfId="42667"/>
    <cellStyle name="Calc cel 3 6 13" xfId="13980"/>
    <cellStyle name="Calc cel 3 6 13 2" xfId="42779"/>
    <cellStyle name="Calc cel 3 6 14" xfId="2726"/>
    <cellStyle name="Calc cel 3 6 15" xfId="35179"/>
    <cellStyle name="Calc cel 3 6 2" xfId="1036"/>
    <cellStyle name="Calc cel 3 6 2 10" xfId="14010"/>
    <cellStyle name="Calc cel 3 6 2 10 2" xfId="42794"/>
    <cellStyle name="Calc cel 3 6 2 11" xfId="13634"/>
    <cellStyle name="Calc cel 3 6 2 11 2" xfId="42622"/>
    <cellStyle name="Calc cel 3 6 2 12" xfId="14002"/>
    <cellStyle name="Calc cel 3 6 2 12 2" xfId="42790"/>
    <cellStyle name="Calc cel 3 6 2 13" xfId="2836"/>
    <cellStyle name="Calc cel 3 6 2 14" xfId="35260"/>
    <cellStyle name="Calc cel 3 6 2 2" xfId="1804"/>
    <cellStyle name="Calc cel 3 6 2 2 10" xfId="4331"/>
    <cellStyle name="Calc cel 3 6 2 2 11" xfId="36480"/>
    <cellStyle name="Calc cel 3 6 2 2 2" xfId="2192"/>
    <cellStyle name="Calc cel 3 6 2 2 2 2" xfId="5363"/>
    <cellStyle name="Calc cel 3 6 2 2 2 2 2" xfId="11797"/>
    <cellStyle name="Calc cel 3 6 2 2 2 2 2 2" xfId="41766"/>
    <cellStyle name="Calc cel 3 6 2 2 2 2 3" xfId="37039"/>
    <cellStyle name="Calc cel 3 6 2 2 2 3" xfId="6810"/>
    <cellStyle name="Calc cel 3 6 2 2 2 3 2" xfId="13097"/>
    <cellStyle name="Calc cel 3 6 2 2 2 3 2 2" xfId="42368"/>
    <cellStyle name="Calc cel 3 6 2 2 2 3 3" xfId="37705"/>
    <cellStyle name="Calc cel 3 6 2 2 2 4" xfId="8736"/>
    <cellStyle name="Calc cel 3 6 2 2 2 4 2" xfId="39222"/>
    <cellStyle name="Calc cel 3 6 2 2 2 5" xfId="14760"/>
    <cellStyle name="Calc cel 3 6 2 2 2 5 2" xfId="43129"/>
    <cellStyle name="Calc cel 3 6 2 2 2 6" xfId="15454"/>
    <cellStyle name="Calc cel 3 6 2 2 2 6 2" xfId="43443"/>
    <cellStyle name="Calc cel 3 6 2 2 2 7" xfId="16072"/>
    <cellStyle name="Calc cel 3 6 2 2 2 7 2" xfId="43728"/>
    <cellStyle name="Calc cel 3 6 2 2 2 8" xfId="4719"/>
    <cellStyle name="Calc cel 3 6 2 2 2 9" xfId="36753"/>
    <cellStyle name="Calc cel 3 6 2 2 3" xfId="2523"/>
    <cellStyle name="Calc cel 3 6 2 2 3 2" xfId="6405"/>
    <cellStyle name="Calc cel 3 6 2 2 3 2 2" xfId="12741"/>
    <cellStyle name="Calc cel 3 6 2 2 3 2 2 2" xfId="42209"/>
    <cellStyle name="Calc cel 3 6 2 2 3 2 3" xfId="37530"/>
    <cellStyle name="Calc cel 3 6 2 2 3 3" xfId="7141"/>
    <cellStyle name="Calc cel 3 6 2 2 3 3 2" xfId="13428"/>
    <cellStyle name="Calc cel 3 6 2 2 3 3 2 2" xfId="42526"/>
    <cellStyle name="Calc cel 3 6 2 2 3 3 3" xfId="37863"/>
    <cellStyle name="Calc cel 3 6 2 2 3 4" xfId="9067"/>
    <cellStyle name="Calc cel 3 6 2 2 3 4 2" xfId="39380"/>
    <cellStyle name="Calc cel 3 6 2 2 3 5" xfId="15091"/>
    <cellStyle name="Calc cel 3 6 2 2 3 5 2" xfId="43287"/>
    <cellStyle name="Calc cel 3 6 2 2 3 6" xfId="15785"/>
    <cellStyle name="Calc cel 3 6 2 2 3 6 2" xfId="43601"/>
    <cellStyle name="Calc cel 3 6 2 2 3 7" xfId="16403"/>
    <cellStyle name="Calc cel 3 6 2 2 3 7 2" xfId="43886"/>
    <cellStyle name="Calc cel 3 6 2 2 3 8" xfId="5050"/>
    <cellStyle name="Calc cel 3 6 2 2 3 9" xfId="36911"/>
    <cellStyle name="Calc cel 3 6 2 2 4" xfId="5678"/>
    <cellStyle name="Calc cel 3 6 2 2 4 2" xfId="12084"/>
    <cellStyle name="Calc cel 3 6 2 2 4 2 2" xfId="41893"/>
    <cellStyle name="Calc cel 3 6 2 2 4 3" xfId="37184"/>
    <cellStyle name="Calc cel 3 6 2 2 5" xfId="6538"/>
    <cellStyle name="Calc cel 3 6 2 2 5 2" xfId="12852"/>
    <cellStyle name="Calc cel 3 6 2 2 5 2 2" xfId="42262"/>
    <cellStyle name="Calc cel 3 6 2 2 5 3" xfId="37589"/>
    <cellStyle name="Calc cel 3 6 2 2 6" xfId="8348"/>
    <cellStyle name="Calc cel 3 6 2 2 6 2" xfId="38949"/>
    <cellStyle name="Calc cel 3 6 2 2 7" xfId="14479"/>
    <cellStyle name="Calc cel 3 6 2 2 7 2" xfId="43003"/>
    <cellStyle name="Calc cel 3 6 2 2 8" xfId="15207"/>
    <cellStyle name="Calc cel 3 6 2 2 8 2" xfId="43334"/>
    <cellStyle name="Calc cel 3 6 2 2 9" xfId="15866"/>
    <cellStyle name="Calc cel 3 6 2 2 9 2" xfId="43637"/>
    <cellStyle name="Calc cel 3 6 2 3" xfId="2175"/>
    <cellStyle name="Calc cel 3 6 2 3 2" xfId="5849"/>
    <cellStyle name="Calc cel 3 6 2 3 2 2" xfId="12243"/>
    <cellStyle name="Calc cel 3 6 2 3 2 2 2" xfId="41972"/>
    <cellStyle name="Calc cel 3 6 2 3 2 3" xfId="37268"/>
    <cellStyle name="Calc cel 3 6 2 3 3" xfId="6793"/>
    <cellStyle name="Calc cel 3 6 2 3 3 2" xfId="13080"/>
    <cellStyle name="Calc cel 3 6 2 3 3 2 2" xfId="42361"/>
    <cellStyle name="Calc cel 3 6 2 3 3 3" xfId="37698"/>
    <cellStyle name="Calc cel 3 6 2 3 4" xfId="8719"/>
    <cellStyle name="Calc cel 3 6 2 3 4 2" xfId="39215"/>
    <cellStyle name="Calc cel 3 6 2 3 5" xfId="14743"/>
    <cellStyle name="Calc cel 3 6 2 3 5 2" xfId="43122"/>
    <cellStyle name="Calc cel 3 6 2 3 6" xfId="15437"/>
    <cellStyle name="Calc cel 3 6 2 3 6 2" xfId="43436"/>
    <cellStyle name="Calc cel 3 6 2 3 7" xfId="16055"/>
    <cellStyle name="Calc cel 3 6 2 3 7 2" xfId="43721"/>
    <cellStyle name="Calc cel 3 6 2 3 8" xfId="4702"/>
    <cellStyle name="Calc cel 3 6 2 3 9" xfId="36746"/>
    <cellStyle name="Calc cel 3 6 2 4" xfId="2226"/>
    <cellStyle name="Calc cel 3 6 2 4 2" xfId="6060"/>
    <cellStyle name="Calc cel 3 6 2 4 2 2" xfId="12434"/>
    <cellStyle name="Calc cel 3 6 2 4 2 2 2" xfId="42073"/>
    <cellStyle name="Calc cel 3 6 2 4 2 3" xfId="37376"/>
    <cellStyle name="Calc cel 3 6 2 4 3" xfId="6844"/>
    <cellStyle name="Calc cel 3 6 2 4 3 2" xfId="13131"/>
    <cellStyle name="Calc cel 3 6 2 4 3 2 2" xfId="42381"/>
    <cellStyle name="Calc cel 3 6 2 4 3 3" xfId="37718"/>
    <cellStyle name="Calc cel 3 6 2 4 4" xfId="8770"/>
    <cellStyle name="Calc cel 3 6 2 4 4 2" xfId="39235"/>
    <cellStyle name="Calc cel 3 6 2 4 5" xfId="14794"/>
    <cellStyle name="Calc cel 3 6 2 4 5 2" xfId="43142"/>
    <cellStyle name="Calc cel 3 6 2 4 6" xfId="15488"/>
    <cellStyle name="Calc cel 3 6 2 4 6 2" xfId="43456"/>
    <cellStyle name="Calc cel 3 6 2 4 7" xfId="16106"/>
    <cellStyle name="Calc cel 3 6 2 4 7 2" xfId="43741"/>
    <cellStyle name="Calc cel 3 6 2 4 8" xfId="4753"/>
    <cellStyle name="Calc cel 3 6 2 4 9" xfId="36766"/>
    <cellStyle name="Calc cel 3 6 2 5" xfId="6266"/>
    <cellStyle name="Calc cel 3 6 2 5 2" xfId="12621"/>
    <cellStyle name="Calc cel 3 6 2 5 2 2" xfId="42161"/>
    <cellStyle name="Calc cel 3 6 2 5 3" xfId="37474"/>
    <cellStyle name="Calc cel 3 6 2 6" xfId="3060"/>
    <cellStyle name="Calc cel 3 6 2 6 2" xfId="10290"/>
    <cellStyle name="Calc cel 3 6 2 6 2 2" xfId="40470"/>
    <cellStyle name="Calc cel 3 6 2 6 3" xfId="35381"/>
    <cellStyle name="Calc cel 3 6 2 7" xfId="6167"/>
    <cellStyle name="Calc cel 3 6 2 7 2" xfId="12532"/>
    <cellStyle name="Calc cel 3 6 2 7 2 2" xfId="42119"/>
    <cellStyle name="Calc cel 3 6 2 7 3" xfId="37426"/>
    <cellStyle name="Calc cel 3 6 2 8" xfId="7172"/>
    <cellStyle name="Calc cel 3 6 2 8 2" xfId="37874"/>
    <cellStyle name="Calc cel 3 6 2 9" xfId="13794"/>
    <cellStyle name="Calc cel 3 6 2 9 2" xfId="42703"/>
    <cellStyle name="Calc cel 3 6 3" xfId="1193"/>
    <cellStyle name="Calc cel 3 6 3 10" xfId="14154"/>
    <cellStyle name="Calc cel 3 6 3 10 2" xfId="42860"/>
    <cellStyle name="Calc cel 3 6 3 11" xfId="14353"/>
    <cellStyle name="Calc cel 3 6 3 11 2" xfId="42948"/>
    <cellStyle name="Calc cel 3 6 3 12" xfId="3720"/>
    <cellStyle name="Calc cel 3 6 3 13" xfId="35934"/>
    <cellStyle name="Calc cel 3 6 3 2" xfId="2274"/>
    <cellStyle name="Calc cel 3 6 3 2 2" xfId="5833"/>
    <cellStyle name="Calc cel 3 6 3 2 2 2" xfId="12229"/>
    <cellStyle name="Calc cel 3 6 3 2 2 2 2" xfId="41965"/>
    <cellStyle name="Calc cel 3 6 3 2 2 3" xfId="37260"/>
    <cellStyle name="Calc cel 3 6 3 2 3" xfId="6892"/>
    <cellStyle name="Calc cel 3 6 3 2 3 2" xfId="13179"/>
    <cellStyle name="Calc cel 3 6 3 2 3 2 2" xfId="42404"/>
    <cellStyle name="Calc cel 3 6 3 2 3 3" xfId="37741"/>
    <cellStyle name="Calc cel 3 6 3 2 4" xfId="8818"/>
    <cellStyle name="Calc cel 3 6 3 2 4 2" xfId="39258"/>
    <cellStyle name="Calc cel 3 6 3 2 5" xfId="14842"/>
    <cellStyle name="Calc cel 3 6 3 2 5 2" xfId="43165"/>
    <cellStyle name="Calc cel 3 6 3 2 6" xfId="15536"/>
    <cellStyle name="Calc cel 3 6 3 2 6 2" xfId="43479"/>
    <cellStyle name="Calc cel 3 6 3 2 7" xfId="16154"/>
    <cellStyle name="Calc cel 3 6 3 2 7 2" xfId="43764"/>
    <cellStyle name="Calc cel 3 6 3 2 8" xfId="4801"/>
    <cellStyle name="Calc cel 3 6 3 2 9" xfId="36789"/>
    <cellStyle name="Calc cel 3 6 3 3" xfId="2133"/>
    <cellStyle name="Calc cel 3 6 3 3 2" xfId="5334"/>
    <cellStyle name="Calc cel 3 6 3 3 2 2" xfId="11770"/>
    <cellStyle name="Calc cel 3 6 3 3 2 2 2" xfId="41754"/>
    <cellStyle name="Calc cel 3 6 3 3 2 3" xfId="37026"/>
    <cellStyle name="Calc cel 3 6 3 3 3" xfId="6751"/>
    <cellStyle name="Calc cel 3 6 3 3 3 2" xfId="13038"/>
    <cellStyle name="Calc cel 3 6 3 3 3 2 2" xfId="42341"/>
    <cellStyle name="Calc cel 3 6 3 3 3 3" xfId="37678"/>
    <cellStyle name="Calc cel 3 6 3 3 4" xfId="8677"/>
    <cellStyle name="Calc cel 3 6 3 3 4 2" xfId="39195"/>
    <cellStyle name="Calc cel 3 6 3 3 5" xfId="14701"/>
    <cellStyle name="Calc cel 3 6 3 3 5 2" xfId="43102"/>
    <cellStyle name="Calc cel 3 6 3 3 6" xfId="15395"/>
    <cellStyle name="Calc cel 3 6 3 3 6 2" xfId="43416"/>
    <cellStyle name="Calc cel 3 6 3 3 7" xfId="16013"/>
    <cellStyle name="Calc cel 3 6 3 3 7 2" xfId="43701"/>
    <cellStyle name="Calc cel 3 6 3 3 8" xfId="4660"/>
    <cellStyle name="Calc cel 3 6 3 3 9" xfId="36726"/>
    <cellStyle name="Calc cel 3 6 3 4" xfId="6024"/>
    <cellStyle name="Calc cel 3 6 3 4 2" xfId="12399"/>
    <cellStyle name="Calc cel 3 6 3 4 2 2" xfId="42049"/>
    <cellStyle name="Calc cel 3 6 3 4 3" xfId="37352"/>
    <cellStyle name="Calc cel 3 6 3 5" xfId="5217"/>
    <cellStyle name="Calc cel 3 6 3 5 2" xfId="11662"/>
    <cellStyle name="Calc cel 3 6 3 5 2 2" xfId="41711"/>
    <cellStyle name="Calc cel 3 6 3 5 3" xfId="36979"/>
    <cellStyle name="Calc cel 3 6 3 6" xfId="6599"/>
    <cellStyle name="Calc cel 3 6 3 6 2" xfId="12892"/>
    <cellStyle name="Calc cel 3 6 3 6 2 2" xfId="42275"/>
    <cellStyle name="Calc cel 3 6 3 6 3" xfId="37611"/>
    <cellStyle name="Calc cel 3 6 3 7" xfId="5516"/>
    <cellStyle name="Calc cel 3 6 3 7 2" xfId="37112"/>
    <cellStyle name="Calc cel 3 6 3 8" xfId="13909"/>
    <cellStyle name="Calc cel 3 6 3 8 2" xfId="42753"/>
    <cellStyle name="Calc cel 3 6 3 9" xfId="13924"/>
    <cellStyle name="Calc cel 3 6 3 9 2" xfId="42760"/>
    <cellStyle name="Calc cel 3 6 4" xfId="2064"/>
    <cellStyle name="Calc cel 3 6 4 2" xfId="5676"/>
    <cellStyle name="Calc cel 3 6 4 2 2" xfId="12083"/>
    <cellStyle name="Calc cel 3 6 4 2 2 2" xfId="41892"/>
    <cellStyle name="Calc cel 3 6 4 2 3" xfId="37182"/>
    <cellStyle name="Calc cel 3 6 4 3" xfId="6682"/>
    <cellStyle name="Calc cel 3 6 4 3 2" xfId="12969"/>
    <cellStyle name="Calc cel 3 6 4 3 2 2" xfId="42308"/>
    <cellStyle name="Calc cel 3 6 4 3 3" xfId="37645"/>
    <cellStyle name="Calc cel 3 6 4 4" xfId="8608"/>
    <cellStyle name="Calc cel 3 6 4 4 2" xfId="39162"/>
    <cellStyle name="Calc cel 3 6 4 5" xfId="14632"/>
    <cellStyle name="Calc cel 3 6 4 5 2" xfId="43069"/>
    <cellStyle name="Calc cel 3 6 4 6" xfId="15326"/>
    <cellStyle name="Calc cel 3 6 4 6 2" xfId="43383"/>
    <cellStyle name="Calc cel 3 6 4 7" xfId="15944"/>
    <cellStyle name="Calc cel 3 6 4 7 2" xfId="43668"/>
    <cellStyle name="Calc cel 3 6 4 8" xfId="4591"/>
    <cellStyle name="Calc cel 3 6 4 9" xfId="36693"/>
    <cellStyle name="Calc cel 3 6 5" xfId="2093"/>
    <cellStyle name="Calc cel 3 6 5 2" xfId="5380"/>
    <cellStyle name="Calc cel 3 6 5 2 2" xfId="11814"/>
    <cellStyle name="Calc cel 3 6 5 2 2 2" xfId="41774"/>
    <cellStyle name="Calc cel 3 6 5 2 3" xfId="37047"/>
    <cellStyle name="Calc cel 3 6 5 3" xfId="6711"/>
    <cellStyle name="Calc cel 3 6 5 3 2" xfId="12998"/>
    <cellStyle name="Calc cel 3 6 5 3 2 2" xfId="42322"/>
    <cellStyle name="Calc cel 3 6 5 3 3" xfId="37659"/>
    <cellStyle name="Calc cel 3 6 5 4" xfId="8637"/>
    <cellStyle name="Calc cel 3 6 5 4 2" xfId="39176"/>
    <cellStyle name="Calc cel 3 6 5 5" xfId="14661"/>
    <cellStyle name="Calc cel 3 6 5 5 2" xfId="43083"/>
    <cellStyle name="Calc cel 3 6 5 6" xfId="15355"/>
    <cellStyle name="Calc cel 3 6 5 6 2" xfId="43397"/>
    <cellStyle name="Calc cel 3 6 5 7" xfId="15973"/>
    <cellStyle name="Calc cel 3 6 5 7 2" xfId="43682"/>
    <cellStyle name="Calc cel 3 6 5 8" xfId="4620"/>
    <cellStyle name="Calc cel 3 6 5 9" xfId="36707"/>
    <cellStyle name="Calc cel 3 6 6" xfId="2967"/>
    <cellStyle name="Calc cel 3 6 6 2" xfId="10202"/>
    <cellStyle name="Calc cel 3 6 6 2 2" xfId="40424"/>
    <cellStyle name="Calc cel 3 6 6 3" xfId="35332"/>
    <cellStyle name="Calc cel 3 6 7" xfId="2961"/>
    <cellStyle name="Calc cel 3 6 7 2" xfId="10196"/>
    <cellStyle name="Calc cel 3 6 7 2 2" xfId="40420"/>
    <cellStyle name="Calc cel 3 6 7 3" xfId="35328"/>
    <cellStyle name="Calc cel 3 6 8" xfId="6455"/>
    <cellStyle name="Calc cel 3 6 8 2" xfId="12779"/>
    <cellStyle name="Calc cel 3 6 8 2 2" xfId="42224"/>
    <cellStyle name="Calc cel 3 6 8 3" xfId="37547"/>
    <cellStyle name="Calc cel 3 6 9" xfId="5893"/>
    <cellStyle name="Calc cel 3 6 9 2" xfId="37289"/>
    <cellStyle name="Calc cel 3 7" xfId="35038"/>
    <cellStyle name="Calc cel 4" xfId="477"/>
    <cellStyle name="Calc cel 4 10" xfId="3031"/>
    <cellStyle name="Calc cel 4 10 2" xfId="35357"/>
    <cellStyle name="Calc cel 4 11" xfId="13488"/>
    <cellStyle name="Calc cel 4 11 2" xfId="42549"/>
    <cellStyle name="Calc cel 4 12" xfId="13732"/>
    <cellStyle name="Calc cel 4 12 2" xfId="42668"/>
    <cellStyle name="Calc cel 4 13" xfId="13779"/>
    <cellStyle name="Calc cel 4 13 2" xfId="42693"/>
    <cellStyle name="Calc cel 4 14" xfId="13817"/>
    <cellStyle name="Calc cel 4 14 2" xfId="42712"/>
    <cellStyle name="Calc cel 4 15" xfId="2590"/>
    <cellStyle name="Calc cel 4 16" xfId="35063"/>
    <cellStyle name="Calc cel 4 2" xfId="552"/>
    <cellStyle name="Calc cel 4 2 10" xfId="13813"/>
    <cellStyle name="Calc cel 4 2 10 2" xfId="42710"/>
    <cellStyle name="Calc cel 4 2 11" xfId="13952"/>
    <cellStyle name="Calc cel 4 2 11 2" xfId="42771"/>
    <cellStyle name="Calc cel 4 2 12" xfId="14226"/>
    <cellStyle name="Calc cel 4 2 12 2" xfId="42890"/>
    <cellStyle name="Calc cel 4 2 13" xfId="2801"/>
    <cellStyle name="Calc cel 4 2 14" xfId="35239"/>
    <cellStyle name="Calc cel 4 2 2" xfId="1769"/>
    <cellStyle name="Calc cel 4 2 2 10" xfId="4296"/>
    <cellStyle name="Calc cel 4 2 2 11" xfId="36459"/>
    <cellStyle name="Calc cel 4 2 2 2" xfId="2410"/>
    <cellStyle name="Calc cel 4 2 2 2 2" xfId="5974"/>
    <cellStyle name="Calc cel 4 2 2 2 2 2" xfId="12353"/>
    <cellStyle name="Calc cel 4 2 2 2 2 2 2" xfId="42028"/>
    <cellStyle name="Calc cel 4 2 2 2 2 3" xfId="37329"/>
    <cellStyle name="Calc cel 4 2 2 2 3" xfId="7028"/>
    <cellStyle name="Calc cel 4 2 2 2 3 2" xfId="13315"/>
    <cellStyle name="Calc cel 4 2 2 2 3 2 2" xfId="42472"/>
    <cellStyle name="Calc cel 4 2 2 2 3 3" xfId="37809"/>
    <cellStyle name="Calc cel 4 2 2 2 4" xfId="8954"/>
    <cellStyle name="Calc cel 4 2 2 2 4 2" xfId="39326"/>
    <cellStyle name="Calc cel 4 2 2 2 5" xfId="14978"/>
    <cellStyle name="Calc cel 4 2 2 2 5 2" xfId="43233"/>
    <cellStyle name="Calc cel 4 2 2 2 6" xfId="15672"/>
    <cellStyle name="Calc cel 4 2 2 2 6 2" xfId="43547"/>
    <cellStyle name="Calc cel 4 2 2 2 7" xfId="16290"/>
    <cellStyle name="Calc cel 4 2 2 2 7 2" xfId="43832"/>
    <cellStyle name="Calc cel 4 2 2 2 8" xfId="4937"/>
    <cellStyle name="Calc cel 4 2 2 2 9" xfId="36857"/>
    <cellStyle name="Calc cel 4 2 2 3" xfId="2488"/>
    <cellStyle name="Calc cel 4 2 2 3 2" xfId="5166"/>
    <cellStyle name="Calc cel 4 2 2 3 2 2" xfId="11615"/>
    <cellStyle name="Calc cel 4 2 2 3 2 2 2" xfId="41691"/>
    <cellStyle name="Calc cel 4 2 2 3 2 3" xfId="36958"/>
    <cellStyle name="Calc cel 4 2 2 3 3" xfId="7106"/>
    <cellStyle name="Calc cel 4 2 2 3 3 2" xfId="13393"/>
    <cellStyle name="Calc cel 4 2 2 3 3 2 2" xfId="42505"/>
    <cellStyle name="Calc cel 4 2 2 3 3 3" xfId="37842"/>
    <cellStyle name="Calc cel 4 2 2 3 4" xfId="9032"/>
    <cellStyle name="Calc cel 4 2 2 3 4 2" xfId="39359"/>
    <cellStyle name="Calc cel 4 2 2 3 5" xfId="15056"/>
    <cellStyle name="Calc cel 4 2 2 3 5 2" xfId="43266"/>
    <cellStyle name="Calc cel 4 2 2 3 6" xfId="15750"/>
    <cellStyle name="Calc cel 4 2 2 3 6 2" xfId="43580"/>
    <cellStyle name="Calc cel 4 2 2 3 7" xfId="16368"/>
    <cellStyle name="Calc cel 4 2 2 3 7 2" xfId="43865"/>
    <cellStyle name="Calc cel 4 2 2 3 8" xfId="5015"/>
    <cellStyle name="Calc cel 4 2 2 3 9" xfId="36890"/>
    <cellStyle name="Calc cel 4 2 2 4" xfId="5922"/>
    <cellStyle name="Calc cel 4 2 2 4 2" xfId="12307"/>
    <cellStyle name="Calc cel 4 2 2 4 2 2" xfId="42003"/>
    <cellStyle name="Calc cel 4 2 2 4 3" xfId="37302"/>
    <cellStyle name="Calc cel 4 2 2 5" xfId="6503"/>
    <cellStyle name="Calc cel 4 2 2 5 2" xfId="12817"/>
    <cellStyle name="Calc cel 4 2 2 5 2 2" xfId="42241"/>
    <cellStyle name="Calc cel 4 2 2 5 3" xfId="37568"/>
    <cellStyle name="Calc cel 4 2 2 6" xfId="8313"/>
    <cellStyle name="Calc cel 4 2 2 6 2" xfId="38928"/>
    <cellStyle name="Calc cel 4 2 2 7" xfId="14444"/>
    <cellStyle name="Calc cel 4 2 2 7 2" xfId="42982"/>
    <cellStyle name="Calc cel 4 2 2 8" xfId="15172"/>
    <cellStyle name="Calc cel 4 2 2 8 2" xfId="43313"/>
    <cellStyle name="Calc cel 4 2 2 9" xfId="15831"/>
    <cellStyle name="Calc cel 4 2 2 9 2" xfId="43616"/>
    <cellStyle name="Calc cel 4 2 3" xfId="2183"/>
    <cellStyle name="Calc cel 4 2 3 2" xfId="5586"/>
    <cellStyle name="Calc cel 4 2 3 2 2" xfId="12004"/>
    <cellStyle name="Calc cel 4 2 3 2 2 2" xfId="41859"/>
    <cellStyle name="Calc cel 4 2 3 2 3" xfId="37143"/>
    <cellStyle name="Calc cel 4 2 3 3" xfId="6801"/>
    <cellStyle name="Calc cel 4 2 3 3 2" xfId="13088"/>
    <cellStyle name="Calc cel 4 2 3 3 2 2" xfId="42364"/>
    <cellStyle name="Calc cel 4 2 3 3 3" xfId="37701"/>
    <cellStyle name="Calc cel 4 2 3 4" xfId="8727"/>
    <cellStyle name="Calc cel 4 2 3 4 2" xfId="39218"/>
    <cellStyle name="Calc cel 4 2 3 5" xfId="14751"/>
    <cellStyle name="Calc cel 4 2 3 5 2" xfId="43125"/>
    <cellStyle name="Calc cel 4 2 3 6" xfId="15445"/>
    <cellStyle name="Calc cel 4 2 3 6 2" xfId="43439"/>
    <cellStyle name="Calc cel 4 2 3 7" xfId="16063"/>
    <cellStyle name="Calc cel 4 2 3 7 2" xfId="43724"/>
    <cellStyle name="Calc cel 4 2 3 8" xfId="4710"/>
    <cellStyle name="Calc cel 4 2 3 9" xfId="36749"/>
    <cellStyle name="Calc cel 4 2 4" xfId="2176"/>
    <cellStyle name="Calc cel 4 2 4 2" xfId="5320"/>
    <cellStyle name="Calc cel 4 2 4 2 2" xfId="11756"/>
    <cellStyle name="Calc cel 4 2 4 2 2 2" xfId="41747"/>
    <cellStyle name="Calc cel 4 2 4 2 3" xfId="37019"/>
    <cellStyle name="Calc cel 4 2 4 3" xfId="6794"/>
    <cellStyle name="Calc cel 4 2 4 3 2" xfId="13081"/>
    <cellStyle name="Calc cel 4 2 4 3 2 2" xfId="42362"/>
    <cellStyle name="Calc cel 4 2 4 3 3" xfId="37699"/>
    <cellStyle name="Calc cel 4 2 4 4" xfId="8720"/>
    <cellStyle name="Calc cel 4 2 4 4 2" xfId="39216"/>
    <cellStyle name="Calc cel 4 2 4 5" xfId="14744"/>
    <cellStyle name="Calc cel 4 2 4 5 2" xfId="43123"/>
    <cellStyle name="Calc cel 4 2 4 6" xfId="15438"/>
    <cellStyle name="Calc cel 4 2 4 6 2" xfId="43437"/>
    <cellStyle name="Calc cel 4 2 4 7" xfId="16056"/>
    <cellStyle name="Calc cel 4 2 4 7 2" xfId="43722"/>
    <cellStyle name="Calc cel 4 2 4 8" xfId="4703"/>
    <cellStyle name="Calc cel 4 2 4 9" xfId="36747"/>
    <cellStyle name="Calc cel 4 2 5" xfId="2929"/>
    <cellStyle name="Calc cel 4 2 5 2" xfId="10169"/>
    <cellStyle name="Calc cel 4 2 5 2 2" xfId="40408"/>
    <cellStyle name="Calc cel 4 2 5 3" xfId="35312"/>
    <cellStyle name="Calc cel 4 2 6" xfId="6027"/>
    <cellStyle name="Calc cel 4 2 6 2" xfId="12402"/>
    <cellStyle name="Calc cel 4 2 6 2 2" xfId="42052"/>
    <cellStyle name="Calc cel 4 2 6 3" xfId="37355"/>
    <cellStyle name="Calc cel 4 2 7" xfId="6221"/>
    <cellStyle name="Calc cel 4 2 7 2" xfId="12581"/>
    <cellStyle name="Calc cel 4 2 7 2 2" xfId="42145"/>
    <cellStyle name="Calc cel 4 2 7 3" xfId="37454"/>
    <cellStyle name="Calc cel 4 2 8" xfId="5754"/>
    <cellStyle name="Calc cel 4 2 8 2" xfId="37222"/>
    <cellStyle name="Calc cel 4 2 9" xfId="13545"/>
    <cellStyle name="Calc cel 4 2 9 2" xfId="42572"/>
    <cellStyle name="Calc cel 4 3" xfId="1103"/>
    <cellStyle name="Calc cel 4 3 10" xfId="13584"/>
    <cellStyle name="Calc cel 4 3 10 2" xfId="42595"/>
    <cellStyle name="Calc cel 4 3 11" xfId="13687"/>
    <cellStyle name="Calc cel 4 3 11 2" xfId="42640"/>
    <cellStyle name="Calc cel 4 3 12" xfId="3630"/>
    <cellStyle name="Calc cel 4 3 13" xfId="35858"/>
    <cellStyle name="Calc cel 4 3 2" xfId="2027"/>
    <cellStyle name="Calc cel 4 3 2 2" xfId="2890"/>
    <cellStyle name="Calc cel 4 3 2 2 2" xfId="10133"/>
    <cellStyle name="Calc cel 4 3 2 2 2 2" xfId="40389"/>
    <cellStyle name="Calc cel 4 3 2 2 3" xfId="35291"/>
    <cellStyle name="Calc cel 4 3 2 3" xfId="6645"/>
    <cellStyle name="Calc cel 4 3 2 3 2" xfId="12932"/>
    <cellStyle name="Calc cel 4 3 2 3 2 2" xfId="42294"/>
    <cellStyle name="Calc cel 4 3 2 3 3" xfId="37631"/>
    <cellStyle name="Calc cel 4 3 2 4" xfId="8571"/>
    <cellStyle name="Calc cel 4 3 2 4 2" xfId="39148"/>
    <cellStyle name="Calc cel 4 3 2 5" xfId="14595"/>
    <cellStyle name="Calc cel 4 3 2 5 2" xfId="43055"/>
    <cellStyle name="Calc cel 4 3 2 6" xfId="15289"/>
    <cellStyle name="Calc cel 4 3 2 6 2" xfId="43369"/>
    <cellStyle name="Calc cel 4 3 2 7" xfId="15907"/>
    <cellStyle name="Calc cel 4 3 2 7 2" xfId="43654"/>
    <cellStyle name="Calc cel 4 3 2 8" xfId="4554"/>
    <cellStyle name="Calc cel 4 3 2 9" xfId="36679"/>
    <cellStyle name="Calc cel 4 3 3" xfId="2142"/>
    <cellStyle name="Calc cel 4 3 3 2" xfId="5992"/>
    <cellStyle name="Calc cel 4 3 3 2 2" xfId="12370"/>
    <cellStyle name="Calc cel 4 3 3 2 2 2" xfId="42036"/>
    <cellStyle name="Calc cel 4 3 3 2 3" xfId="37338"/>
    <cellStyle name="Calc cel 4 3 3 3" xfId="6760"/>
    <cellStyle name="Calc cel 4 3 3 3 2" xfId="13047"/>
    <cellStyle name="Calc cel 4 3 3 3 2 2" xfId="42346"/>
    <cellStyle name="Calc cel 4 3 3 3 3" xfId="37683"/>
    <cellStyle name="Calc cel 4 3 3 4" xfId="8686"/>
    <cellStyle name="Calc cel 4 3 3 4 2" xfId="39200"/>
    <cellStyle name="Calc cel 4 3 3 5" xfId="14710"/>
    <cellStyle name="Calc cel 4 3 3 5 2" xfId="43107"/>
    <cellStyle name="Calc cel 4 3 3 6" xfId="15404"/>
    <cellStyle name="Calc cel 4 3 3 6 2" xfId="43421"/>
    <cellStyle name="Calc cel 4 3 3 7" xfId="16022"/>
    <cellStyle name="Calc cel 4 3 3 7 2" xfId="43706"/>
    <cellStyle name="Calc cel 4 3 3 8" xfId="4669"/>
    <cellStyle name="Calc cel 4 3 3 9" xfId="36731"/>
    <cellStyle name="Calc cel 4 3 4" xfId="3004"/>
    <cellStyle name="Calc cel 4 3 4 2" xfId="10238"/>
    <cellStyle name="Calc cel 4 3 4 2 2" xfId="40433"/>
    <cellStyle name="Calc cel 4 3 4 3" xfId="35342"/>
    <cellStyle name="Calc cel 4 3 5" xfId="3061"/>
    <cellStyle name="Calc cel 4 3 5 2" xfId="10291"/>
    <cellStyle name="Calc cel 4 3 5 2 2" xfId="40471"/>
    <cellStyle name="Calc cel 4 3 5 3" xfId="35382"/>
    <cellStyle name="Calc cel 4 3 6" xfId="6287"/>
    <cellStyle name="Calc cel 4 3 6 2" xfId="12638"/>
    <cellStyle name="Calc cel 4 3 6 2 2" xfId="42167"/>
    <cellStyle name="Calc cel 4 3 6 3" xfId="37481"/>
    <cellStyle name="Calc cel 4 3 7" xfId="6349"/>
    <cellStyle name="Calc cel 4 3 7 2" xfId="37505"/>
    <cellStyle name="Calc cel 4 3 8" xfId="13843"/>
    <cellStyle name="Calc cel 4 3 8 2" xfId="42719"/>
    <cellStyle name="Calc cel 4 3 9" xfId="13872"/>
    <cellStyle name="Calc cel 4 3 9 2" xfId="42735"/>
    <cellStyle name="Calc cel 4 4" xfId="1532"/>
    <cellStyle name="Calc cel 4 4 10" xfId="13869"/>
    <cellStyle name="Calc cel 4 4 10 2" xfId="42734"/>
    <cellStyle name="Calc cel 4 4 11" xfId="14146"/>
    <cellStyle name="Calc cel 4 4 11 2" xfId="42855"/>
    <cellStyle name="Calc cel 4 4 12" xfId="4059"/>
    <cellStyle name="Calc cel 4 4 13" xfId="36252"/>
    <cellStyle name="Calc cel 4 4 2" xfId="2310"/>
    <cellStyle name="Calc cel 4 4 2 2" xfId="3021"/>
    <cellStyle name="Calc cel 4 4 2 2 2" xfId="10253"/>
    <cellStyle name="Calc cel 4 4 2 2 2 2" xfId="40443"/>
    <cellStyle name="Calc cel 4 4 2 2 3" xfId="35352"/>
    <cellStyle name="Calc cel 4 4 2 3" xfId="6928"/>
    <cellStyle name="Calc cel 4 4 2 3 2" xfId="13215"/>
    <cellStyle name="Calc cel 4 4 2 3 2 2" xfId="42423"/>
    <cellStyle name="Calc cel 4 4 2 3 3" xfId="37760"/>
    <cellStyle name="Calc cel 4 4 2 4" xfId="8854"/>
    <cellStyle name="Calc cel 4 4 2 4 2" xfId="39277"/>
    <cellStyle name="Calc cel 4 4 2 5" xfId="14878"/>
    <cellStyle name="Calc cel 4 4 2 5 2" xfId="43184"/>
    <cellStyle name="Calc cel 4 4 2 6" xfId="15572"/>
    <cellStyle name="Calc cel 4 4 2 6 2" xfId="43498"/>
    <cellStyle name="Calc cel 4 4 2 7" xfId="16190"/>
    <cellStyle name="Calc cel 4 4 2 7 2" xfId="43783"/>
    <cellStyle name="Calc cel 4 4 2 8" xfId="4837"/>
    <cellStyle name="Calc cel 4 4 2 9" xfId="36808"/>
    <cellStyle name="Calc cel 4 4 3" xfId="2229"/>
    <cellStyle name="Calc cel 4 4 3 2" xfId="5350"/>
    <cellStyle name="Calc cel 4 4 3 2 2" xfId="11785"/>
    <cellStyle name="Calc cel 4 4 3 2 2 2" xfId="41761"/>
    <cellStyle name="Calc cel 4 4 3 2 3" xfId="37034"/>
    <cellStyle name="Calc cel 4 4 3 3" xfId="6847"/>
    <cellStyle name="Calc cel 4 4 3 3 2" xfId="13134"/>
    <cellStyle name="Calc cel 4 4 3 3 2 2" xfId="42382"/>
    <cellStyle name="Calc cel 4 4 3 3 3" xfId="37719"/>
    <cellStyle name="Calc cel 4 4 3 4" xfId="8773"/>
    <cellStyle name="Calc cel 4 4 3 4 2" xfId="39236"/>
    <cellStyle name="Calc cel 4 4 3 5" xfId="14797"/>
    <cellStyle name="Calc cel 4 4 3 5 2" xfId="43143"/>
    <cellStyle name="Calc cel 4 4 3 6" xfId="15491"/>
    <cellStyle name="Calc cel 4 4 3 6 2" xfId="43457"/>
    <cellStyle name="Calc cel 4 4 3 7" xfId="16109"/>
    <cellStyle name="Calc cel 4 4 3 7 2" xfId="43742"/>
    <cellStyle name="Calc cel 4 4 3 8" xfId="4756"/>
    <cellStyle name="Calc cel 4 4 3 9" xfId="36767"/>
    <cellStyle name="Calc cel 4 4 4" xfId="6187"/>
    <cellStyle name="Calc cel 4 4 4 2" xfId="12551"/>
    <cellStyle name="Calc cel 4 4 4 2 2" xfId="42132"/>
    <cellStyle name="Calc cel 4 4 4 3" xfId="37439"/>
    <cellStyle name="Calc cel 4 4 5" xfId="6202"/>
    <cellStyle name="Calc cel 4 4 5 2" xfId="12565"/>
    <cellStyle name="Calc cel 4 4 5 2 2" xfId="42136"/>
    <cellStyle name="Calc cel 4 4 5 3" xfId="37444"/>
    <cellStyle name="Calc cel 4 4 6" xfId="5875"/>
    <cellStyle name="Calc cel 4 4 6 2" xfId="12264"/>
    <cellStyle name="Calc cel 4 4 6 2 2" xfId="41982"/>
    <cellStyle name="Calc cel 4 4 6 3" xfId="37279"/>
    <cellStyle name="Calc cel 4 4 7" xfId="7158"/>
    <cellStyle name="Calc cel 4 4 7 2" xfId="37869"/>
    <cellStyle name="Calc cel 4 4 8" xfId="14106"/>
    <cellStyle name="Calc cel 4 4 8 2" xfId="42836"/>
    <cellStyle name="Calc cel 4 4 9" xfId="14082"/>
    <cellStyle name="Calc cel 4 4 9 2" xfId="42826"/>
    <cellStyle name="Calc cel 4 5" xfId="2131"/>
    <cellStyle name="Calc cel 4 5 2" xfId="5526"/>
    <cellStyle name="Calc cel 4 5 2 2" xfId="11950"/>
    <cellStyle name="Calc cel 4 5 2 2 2" xfId="41836"/>
    <cellStyle name="Calc cel 4 5 2 3" xfId="37117"/>
    <cellStyle name="Calc cel 4 5 3" xfId="6749"/>
    <cellStyle name="Calc cel 4 5 3 2" xfId="13036"/>
    <cellStyle name="Calc cel 4 5 3 2 2" xfId="42340"/>
    <cellStyle name="Calc cel 4 5 3 3" xfId="37677"/>
    <cellStyle name="Calc cel 4 5 4" xfId="8675"/>
    <cellStyle name="Calc cel 4 5 4 2" xfId="39194"/>
    <cellStyle name="Calc cel 4 5 5" xfId="14699"/>
    <cellStyle name="Calc cel 4 5 5 2" xfId="43101"/>
    <cellStyle name="Calc cel 4 5 6" xfId="15393"/>
    <cellStyle name="Calc cel 4 5 6 2" xfId="43415"/>
    <cellStyle name="Calc cel 4 5 7" xfId="16011"/>
    <cellStyle name="Calc cel 4 5 7 2" xfId="43700"/>
    <cellStyle name="Calc cel 4 5 8" xfId="4658"/>
    <cellStyle name="Calc cel 4 5 9" xfId="36725"/>
    <cellStyle name="Calc cel 4 6" xfId="2447"/>
    <cellStyle name="Calc cel 4 6 2" xfId="5800"/>
    <cellStyle name="Calc cel 4 6 2 2" xfId="12198"/>
    <cellStyle name="Calc cel 4 6 2 2 2" xfId="41952"/>
    <cellStyle name="Calc cel 4 6 2 3" xfId="37247"/>
    <cellStyle name="Calc cel 4 6 3" xfId="7065"/>
    <cellStyle name="Calc cel 4 6 3 2" xfId="13352"/>
    <cellStyle name="Calc cel 4 6 3 2 2" xfId="42490"/>
    <cellStyle name="Calc cel 4 6 3 3" xfId="37827"/>
    <cellStyle name="Calc cel 4 6 4" xfId="8991"/>
    <cellStyle name="Calc cel 4 6 4 2" xfId="39344"/>
    <cellStyle name="Calc cel 4 6 5" xfId="15015"/>
    <cellStyle name="Calc cel 4 6 5 2" xfId="43251"/>
    <cellStyle name="Calc cel 4 6 6" xfId="15709"/>
    <cellStyle name="Calc cel 4 6 6 2" xfId="43565"/>
    <cellStyle name="Calc cel 4 6 7" xfId="16327"/>
    <cellStyle name="Calc cel 4 6 7 2" xfId="43850"/>
    <cellStyle name="Calc cel 4 6 8" xfId="4974"/>
    <cellStyle name="Calc cel 4 6 9" xfId="36875"/>
    <cellStyle name="Calc cel 4 7" xfId="6181"/>
    <cellStyle name="Calc cel 4 7 2" xfId="12546"/>
    <cellStyle name="Calc cel 4 7 2 2" xfId="42129"/>
    <cellStyle name="Calc cel 4 7 3" xfId="37436"/>
    <cellStyle name="Calc cel 4 8" xfId="5182"/>
    <cellStyle name="Calc cel 4 8 2" xfId="11631"/>
    <cellStyle name="Calc cel 4 8 2 2" xfId="41698"/>
    <cellStyle name="Calc cel 4 8 3" xfId="36965"/>
    <cellStyle name="Calc cel 4 9" xfId="6447"/>
    <cellStyle name="Calc cel 4 9 2" xfId="12774"/>
    <cellStyle name="Calc cel 4 9 2 2" xfId="42219"/>
    <cellStyle name="Calc cel 4 9 3" xfId="37542"/>
    <cellStyle name="Calc cel 5" xfId="479"/>
    <cellStyle name="Calc cel 5 10" xfId="5122"/>
    <cellStyle name="Calc cel 5 10 2" xfId="36941"/>
    <cellStyle name="Calc cel 5 11" xfId="13490"/>
    <cellStyle name="Calc cel 5 11 2" xfId="42551"/>
    <cellStyle name="Calc cel 5 12" xfId="13470"/>
    <cellStyle name="Calc cel 5 12 2" xfId="42540"/>
    <cellStyle name="Calc cel 5 13" xfId="13707"/>
    <cellStyle name="Calc cel 5 13 2" xfId="42653"/>
    <cellStyle name="Calc cel 5 14" xfId="13702"/>
    <cellStyle name="Calc cel 5 14 2" xfId="42650"/>
    <cellStyle name="Calc cel 5 15" xfId="2592"/>
    <cellStyle name="Calc cel 5 16" xfId="35065"/>
    <cellStyle name="Calc cel 5 2" xfId="554"/>
    <cellStyle name="Calc cel 5 2 10" xfId="14150"/>
    <cellStyle name="Calc cel 5 2 10 2" xfId="42857"/>
    <cellStyle name="Calc cel 5 2 11" xfId="13658"/>
    <cellStyle name="Calc cel 5 2 11 2" xfId="42629"/>
    <cellStyle name="Calc cel 5 2 12" xfId="9901"/>
    <cellStyle name="Calc cel 5 2 12 2" xfId="40190"/>
    <cellStyle name="Calc cel 5 2 13" xfId="2803"/>
    <cellStyle name="Calc cel 5 2 14" xfId="35241"/>
    <cellStyle name="Calc cel 5 2 2" xfId="1771"/>
    <cellStyle name="Calc cel 5 2 2 10" xfId="4298"/>
    <cellStyle name="Calc cel 5 2 2 11" xfId="36461"/>
    <cellStyle name="Calc cel 5 2 2 2" xfId="2320"/>
    <cellStyle name="Calc cel 5 2 2 2 2" xfId="5553"/>
    <cellStyle name="Calc cel 5 2 2 2 2 2" xfId="11973"/>
    <cellStyle name="Calc cel 5 2 2 2 2 2 2" xfId="41845"/>
    <cellStyle name="Calc cel 5 2 2 2 2 3" xfId="37128"/>
    <cellStyle name="Calc cel 5 2 2 2 3" xfId="6938"/>
    <cellStyle name="Calc cel 5 2 2 2 3 2" xfId="13225"/>
    <cellStyle name="Calc cel 5 2 2 2 3 2 2" xfId="42428"/>
    <cellStyle name="Calc cel 5 2 2 2 3 3" xfId="37765"/>
    <cellStyle name="Calc cel 5 2 2 2 4" xfId="8864"/>
    <cellStyle name="Calc cel 5 2 2 2 4 2" xfId="39282"/>
    <cellStyle name="Calc cel 5 2 2 2 5" xfId="14888"/>
    <cellStyle name="Calc cel 5 2 2 2 5 2" xfId="43189"/>
    <cellStyle name="Calc cel 5 2 2 2 6" xfId="15582"/>
    <cellStyle name="Calc cel 5 2 2 2 6 2" xfId="43503"/>
    <cellStyle name="Calc cel 5 2 2 2 7" xfId="16200"/>
    <cellStyle name="Calc cel 5 2 2 2 7 2" xfId="43788"/>
    <cellStyle name="Calc cel 5 2 2 2 8" xfId="4847"/>
    <cellStyle name="Calc cel 5 2 2 2 9" xfId="36813"/>
    <cellStyle name="Calc cel 5 2 2 3" xfId="2490"/>
    <cellStyle name="Calc cel 5 2 2 3 2" xfId="5881"/>
    <cellStyle name="Calc cel 5 2 2 3 2 2" xfId="12270"/>
    <cellStyle name="Calc cel 5 2 2 3 2 2 2" xfId="41984"/>
    <cellStyle name="Calc cel 5 2 2 3 2 3" xfId="37281"/>
    <cellStyle name="Calc cel 5 2 2 3 3" xfId="7108"/>
    <cellStyle name="Calc cel 5 2 2 3 3 2" xfId="13395"/>
    <cellStyle name="Calc cel 5 2 2 3 3 2 2" xfId="42507"/>
    <cellStyle name="Calc cel 5 2 2 3 3 3" xfId="37844"/>
    <cellStyle name="Calc cel 5 2 2 3 4" xfId="9034"/>
    <cellStyle name="Calc cel 5 2 2 3 4 2" xfId="39361"/>
    <cellStyle name="Calc cel 5 2 2 3 5" xfId="15058"/>
    <cellStyle name="Calc cel 5 2 2 3 5 2" xfId="43268"/>
    <cellStyle name="Calc cel 5 2 2 3 6" xfId="15752"/>
    <cellStyle name="Calc cel 5 2 2 3 6 2" xfId="43582"/>
    <cellStyle name="Calc cel 5 2 2 3 7" xfId="16370"/>
    <cellStyle name="Calc cel 5 2 2 3 7 2" xfId="43867"/>
    <cellStyle name="Calc cel 5 2 2 3 8" xfId="5017"/>
    <cellStyle name="Calc cel 5 2 2 3 9" xfId="36892"/>
    <cellStyle name="Calc cel 5 2 2 4" xfId="6066"/>
    <cellStyle name="Calc cel 5 2 2 4 2" xfId="12440"/>
    <cellStyle name="Calc cel 5 2 2 4 2 2" xfId="42076"/>
    <cellStyle name="Calc cel 5 2 2 4 3" xfId="37379"/>
    <cellStyle name="Calc cel 5 2 2 5" xfId="6505"/>
    <cellStyle name="Calc cel 5 2 2 5 2" xfId="12819"/>
    <cellStyle name="Calc cel 5 2 2 5 2 2" xfId="42243"/>
    <cellStyle name="Calc cel 5 2 2 5 3" xfId="37570"/>
    <cellStyle name="Calc cel 5 2 2 6" xfId="8315"/>
    <cellStyle name="Calc cel 5 2 2 6 2" xfId="38930"/>
    <cellStyle name="Calc cel 5 2 2 7" xfId="14446"/>
    <cellStyle name="Calc cel 5 2 2 7 2" xfId="42984"/>
    <cellStyle name="Calc cel 5 2 2 8" xfId="15174"/>
    <cellStyle name="Calc cel 5 2 2 8 2" xfId="43315"/>
    <cellStyle name="Calc cel 5 2 2 9" xfId="15833"/>
    <cellStyle name="Calc cel 5 2 2 9 2" xfId="43618"/>
    <cellStyle name="Calc cel 5 2 3" xfId="2091"/>
    <cellStyle name="Calc cel 5 2 3 2" xfId="5573"/>
    <cellStyle name="Calc cel 5 2 3 2 2" xfId="11991"/>
    <cellStyle name="Calc cel 5 2 3 2 2 2" xfId="41852"/>
    <cellStyle name="Calc cel 5 2 3 2 3" xfId="37136"/>
    <cellStyle name="Calc cel 5 2 3 3" xfId="6709"/>
    <cellStyle name="Calc cel 5 2 3 3 2" xfId="12996"/>
    <cellStyle name="Calc cel 5 2 3 3 2 2" xfId="42321"/>
    <cellStyle name="Calc cel 5 2 3 3 3" xfId="37658"/>
    <cellStyle name="Calc cel 5 2 3 4" xfId="8635"/>
    <cellStyle name="Calc cel 5 2 3 4 2" xfId="39175"/>
    <cellStyle name="Calc cel 5 2 3 5" xfId="14659"/>
    <cellStyle name="Calc cel 5 2 3 5 2" xfId="43082"/>
    <cellStyle name="Calc cel 5 2 3 6" xfId="15353"/>
    <cellStyle name="Calc cel 5 2 3 6 2" xfId="43396"/>
    <cellStyle name="Calc cel 5 2 3 7" xfId="15971"/>
    <cellStyle name="Calc cel 5 2 3 7 2" xfId="43681"/>
    <cellStyle name="Calc cel 5 2 3 8" xfId="4618"/>
    <cellStyle name="Calc cel 5 2 3 9" xfId="36706"/>
    <cellStyle name="Calc cel 5 2 4" xfId="2385"/>
    <cellStyle name="Calc cel 5 2 4 2" xfId="5552"/>
    <cellStyle name="Calc cel 5 2 4 2 2" xfId="11972"/>
    <cellStyle name="Calc cel 5 2 4 2 2 2" xfId="41844"/>
    <cellStyle name="Calc cel 5 2 4 2 3" xfId="37127"/>
    <cellStyle name="Calc cel 5 2 4 3" xfId="7003"/>
    <cellStyle name="Calc cel 5 2 4 3 2" xfId="13290"/>
    <cellStyle name="Calc cel 5 2 4 3 2 2" xfId="42461"/>
    <cellStyle name="Calc cel 5 2 4 3 3" xfId="37798"/>
    <cellStyle name="Calc cel 5 2 4 4" xfId="8929"/>
    <cellStyle name="Calc cel 5 2 4 4 2" xfId="39315"/>
    <cellStyle name="Calc cel 5 2 4 5" xfId="14953"/>
    <cellStyle name="Calc cel 5 2 4 5 2" xfId="43222"/>
    <cellStyle name="Calc cel 5 2 4 6" xfId="15647"/>
    <cellStyle name="Calc cel 5 2 4 6 2" xfId="43536"/>
    <cellStyle name="Calc cel 5 2 4 7" xfId="16265"/>
    <cellStyle name="Calc cel 5 2 4 7 2" xfId="43821"/>
    <cellStyle name="Calc cel 5 2 4 8" xfId="4912"/>
    <cellStyle name="Calc cel 5 2 4 9" xfId="36846"/>
    <cellStyle name="Calc cel 5 2 5" xfId="3111"/>
    <cellStyle name="Calc cel 5 2 5 2" xfId="10341"/>
    <cellStyle name="Calc cel 5 2 5 2 2" xfId="40513"/>
    <cellStyle name="Calc cel 5 2 5 3" xfId="35424"/>
    <cellStyle name="Calc cel 5 2 6" xfId="6363"/>
    <cellStyle name="Calc cel 5 2 6 2" xfId="12703"/>
    <cellStyle name="Calc cel 5 2 6 2 2" xfId="42192"/>
    <cellStyle name="Calc cel 5 2 6 3" xfId="37512"/>
    <cellStyle name="Calc cel 5 2 7" xfId="5733"/>
    <cellStyle name="Calc cel 5 2 7 2" xfId="12139"/>
    <cellStyle name="Calc cel 5 2 7 2 2" xfId="41923"/>
    <cellStyle name="Calc cel 5 2 7 3" xfId="37214"/>
    <cellStyle name="Calc cel 5 2 8" xfId="5595"/>
    <cellStyle name="Calc cel 5 2 8 2" xfId="37148"/>
    <cellStyle name="Calc cel 5 2 9" xfId="13547"/>
    <cellStyle name="Calc cel 5 2 9 2" xfId="42574"/>
    <cellStyle name="Calc cel 5 3" xfId="1105"/>
    <cellStyle name="Calc cel 5 3 10" xfId="14272"/>
    <cellStyle name="Calc cel 5 3 10 2" xfId="42909"/>
    <cellStyle name="Calc cel 5 3 11" xfId="14507"/>
    <cellStyle name="Calc cel 5 3 11 2" xfId="43013"/>
    <cellStyle name="Calc cel 5 3 12" xfId="3632"/>
    <cellStyle name="Calc cel 5 3 13" xfId="35860"/>
    <cellStyle name="Calc cel 5 3 2" xfId="2271"/>
    <cellStyle name="Calc cel 5 3 2 2" xfId="5615"/>
    <cellStyle name="Calc cel 5 3 2 2 2" xfId="12028"/>
    <cellStyle name="Calc cel 5 3 2 2 2 2" xfId="41870"/>
    <cellStyle name="Calc cel 5 3 2 2 3" xfId="37157"/>
    <cellStyle name="Calc cel 5 3 2 3" xfId="6889"/>
    <cellStyle name="Calc cel 5 3 2 3 2" xfId="13176"/>
    <cellStyle name="Calc cel 5 3 2 3 2 2" xfId="42403"/>
    <cellStyle name="Calc cel 5 3 2 3 3" xfId="37740"/>
    <cellStyle name="Calc cel 5 3 2 4" xfId="8815"/>
    <cellStyle name="Calc cel 5 3 2 4 2" xfId="39257"/>
    <cellStyle name="Calc cel 5 3 2 5" xfId="14839"/>
    <cellStyle name="Calc cel 5 3 2 5 2" xfId="43164"/>
    <cellStyle name="Calc cel 5 3 2 6" xfId="15533"/>
    <cellStyle name="Calc cel 5 3 2 6 2" xfId="43478"/>
    <cellStyle name="Calc cel 5 3 2 7" xfId="16151"/>
    <cellStyle name="Calc cel 5 3 2 7 2" xfId="43763"/>
    <cellStyle name="Calc cel 5 3 2 8" xfId="4798"/>
    <cellStyle name="Calc cel 5 3 2 9" xfId="36788"/>
    <cellStyle name="Calc cel 5 3 3" xfId="963"/>
    <cellStyle name="Calc cel 5 3 3 2" xfId="5218"/>
    <cellStyle name="Calc cel 5 3 3 2 2" xfId="11663"/>
    <cellStyle name="Calc cel 5 3 3 2 2 2" xfId="41712"/>
    <cellStyle name="Calc cel 5 3 3 2 3" xfId="36980"/>
    <cellStyle name="Calc cel 5 3 3 3" xfId="2869"/>
    <cellStyle name="Calc cel 5 3 3 3 2" xfId="10112"/>
    <cellStyle name="Calc cel 5 3 3 3 2 2" xfId="40372"/>
    <cellStyle name="Calc cel 5 3 3 3 3" xfId="35274"/>
    <cellStyle name="Calc cel 5 3 3 4" xfId="7658"/>
    <cellStyle name="Calc cel 5 3 3 4 2" xfId="38282"/>
    <cellStyle name="Calc cel 5 3 3 5" xfId="13750"/>
    <cellStyle name="Calc cel 5 3 3 5 2" xfId="42680"/>
    <cellStyle name="Calc cel 5 3 3 6" xfId="14334"/>
    <cellStyle name="Calc cel 5 3 3 6 2" xfId="42941"/>
    <cellStyle name="Calc cel 5 3 3 7" xfId="14555"/>
    <cellStyle name="Calc cel 5 3 3 7 2" xfId="43038"/>
    <cellStyle name="Calc cel 5 3 3 8" xfId="3499"/>
    <cellStyle name="Calc cel 5 3 3 9" xfId="35750"/>
    <cellStyle name="Calc cel 5 3 4" xfId="3028"/>
    <cellStyle name="Calc cel 5 3 4 2" xfId="10260"/>
    <cellStyle name="Calc cel 5 3 4 2 2" xfId="40447"/>
    <cellStyle name="Calc cel 5 3 4 3" xfId="35356"/>
    <cellStyle name="Calc cel 5 3 5" xfId="5519"/>
    <cellStyle name="Calc cel 5 3 5 2" xfId="11943"/>
    <cellStyle name="Calc cel 5 3 5 2 2" xfId="41832"/>
    <cellStyle name="Calc cel 5 3 5 3" xfId="37113"/>
    <cellStyle name="Calc cel 5 3 6" xfId="5358"/>
    <cellStyle name="Calc cel 5 3 6 2" xfId="11792"/>
    <cellStyle name="Calc cel 5 3 6 2 2" xfId="41765"/>
    <cellStyle name="Calc cel 5 3 6 3" xfId="37038"/>
    <cellStyle name="Calc cel 5 3 7" xfId="7203"/>
    <cellStyle name="Calc cel 5 3 7 2" xfId="37887"/>
    <cellStyle name="Calc cel 5 3 8" xfId="13845"/>
    <cellStyle name="Calc cel 5 3 8 2" xfId="42721"/>
    <cellStyle name="Calc cel 5 3 9" xfId="13725"/>
    <cellStyle name="Calc cel 5 3 9 2" xfId="42664"/>
    <cellStyle name="Calc cel 5 4" xfId="1534"/>
    <cellStyle name="Calc cel 5 4 10" xfId="14495"/>
    <cellStyle name="Calc cel 5 4 10 2" xfId="43007"/>
    <cellStyle name="Calc cel 5 4 11" xfId="15223"/>
    <cellStyle name="Calc cel 5 4 11 2" xfId="43338"/>
    <cellStyle name="Calc cel 5 4 12" xfId="4061"/>
    <cellStyle name="Calc cel 5 4 13" xfId="36254"/>
    <cellStyle name="Calc cel 5 4 2" xfId="2455"/>
    <cellStyle name="Calc cel 5 4 2 2" xfId="6041"/>
    <cellStyle name="Calc cel 5 4 2 2 2" xfId="12415"/>
    <cellStyle name="Calc cel 5 4 2 2 2 2" xfId="42060"/>
    <cellStyle name="Calc cel 5 4 2 2 3" xfId="37363"/>
    <cellStyle name="Calc cel 5 4 2 3" xfId="7073"/>
    <cellStyle name="Calc cel 5 4 2 3 2" xfId="13360"/>
    <cellStyle name="Calc cel 5 4 2 3 2 2" xfId="42493"/>
    <cellStyle name="Calc cel 5 4 2 3 3" xfId="37830"/>
    <cellStyle name="Calc cel 5 4 2 4" xfId="8999"/>
    <cellStyle name="Calc cel 5 4 2 4 2" xfId="39347"/>
    <cellStyle name="Calc cel 5 4 2 5" xfId="15023"/>
    <cellStyle name="Calc cel 5 4 2 5 2" xfId="43254"/>
    <cellStyle name="Calc cel 5 4 2 6" xfId="15717"/>
    <cellStyle name="Calc cel 5 4 2 6 2" xfId="43568"/>
    <cellStyle name="Calc cel 5 4 2 7" xfId="16335"/>
    <cellStyle name="Calc cel 5 4 2 7 2" xfId="43853"/>
    <cellStyle name="Calc cel 5 4 2 8" xfId="4982"/>
    <cellStyle name="Calc cel 5 4 2 9" xfId="36878"/>
    <cellStyle name="Calc cel 5 4 3" xfId="2349"/>
    <cellStyle name="Calc cel 5 4 3 2" xfId="5711"/>
    <cellStyle name="Calc cel 5 4 3 2 2" xfId="12117"/>
    <cellStyle name="Calc cel 5 4 3 2 2 2" xfId="41912"/>
    <cellStyle name="Calc cel 5 4 3 2 3" xfId="37203"/>
    <cellStyle name="Calc cel 5 4 3 3" xfId="6967"/>
    <cellStyle name="Calc cel 5 4 3 3 2" xfId="13254"/>
    <cellStyle name="Calc cel 5 4 3 3 2 2" xfId="42440"/>
    <cellStyle name="Calc cel 5 4 3 3 3" xfId="37777"/>
    <cellStyle name="Calc cel 5 4 3 4" xfId="8893"/>
    <cellStyle name="Calc cel 5 4 3 4 2" xfId="39294"/>
    <cellStyle name="Calc cel 5 4 3 5" xfId="14917"/>
    <cellStyle name="Calc cel 5 4 3 5 2" xfId="43201"/>
    <cellStyle name="Calc cel 5 4 3 6" xfId="15611"/>
    <cellStyle name="Calc cel 5 4 3 6 2" xfId="43515"/>
    <cellStyle name="Calc cel 5 4 3 7" xfId="16229"/>
    <cellStyle name="Calc cel 5 4 3 7 2" xfId="43800"/>
    <cellStyle name="Calc cel 5 4 3 8" xfId="4876"/>
    <cellStyle name="Calc cel 5 4 3 9" xfId="36825"/>
    <cellStyle name="Calc cel 5 4 4" xfId="6261"/>
    <cellStyle name="Calc cel 5 4 4 2" xfId="12617"/>
    <cellStyle name="Calc cel 5 4 4 2 2" xfId="42158"/>
    <cellStyle name="Calc cel 5 4 4 3" xfId="37470"/>
    <cellStyle name="Calc cel 5 4 5" xfId="5133"/>
    <cellStyle name="Calc cel 5 4 5 2" xfId="11582"/>
    <cellStyle name="Calc cel 5 4 5 2 2" xfId="41680"/>
    <cellStyle name="Calc cel 5 4 5 3" xfId="36947"/>
    <cellStyle name="Calc cel 5 4 6" xfId="5419"/>
    <cellStyle name="Calc cel 5 4 6 2" xfId="11849"/>
    <cellStyle name="Calc cel 5 4 6 2 2" xfId="41787"/>
    <cellStyle name="Calc cel 5 4 6 3" xfId="37063"/>
    <cellStyle name="Calc cel 5 4 7" xfId="5636"/>
    <cellStyle name="Calc cel 5 4 7 2" xfId="37167"/>
    <cellStyle name="Calc cel 5 4 8" xfId="14108"/>
    <cellStyle name="Calc cel 5 4 8 2" xfId="42838"/>
    <cellStyle name="Calc cel 5 4 9" xfId="14257"/>
    <cellStyle name="Calc cel 5 4 9 2" xfId="42901"/>
    <cellStyle name="Calc cel 5 5" xfId="2280"/>
    <cellStyle name="Calc cel 5 5 2" xfId="5976"/>
    <cellStyle name="Calc cel 5 5 2 2" xfId="12355"/>
    <cellStyle name="Calc cel 5 5 2 2 2" xfId="42029"/>
    <cellStyle name="Calc cel 5 5 2 3" xfId="37330"/>
    <cellStyle name="Calc cel 5 5 3" xfId="6898"/>
    <cellStyle name="Calc cel 5 5 3 2" xfId="13185"/>
    <cellStyle name="Calc cel 5 5 3 2 2" xfId="42407"/>
    <cellStyle name="Calc cel 5 5 3 3" xfId="37744"/>
    <cellStyle name="Calc cel 5 5 4" xfId="8824"/>
    <cellStyle name="Calc cel 5 5 4 2" xfId="39261"/>
    <cellStyle name="Calc cel 5 5 5" xfId="14848"/>
    <cellStyle name="Calc cel 5 5 5 2" xfId="43168"/>
    <cellStyle name="Calc cel 5 5 6" xfId="15542"/>
    <cellStyle name="Calc cel 5 5 6 2" xfId="43482"/>
    <cellStyle name="Calc cel 5 5 7" xfId="16160"/>
    <cellStyle name="Calc cel 5 5 7 2" xfId="43767"/>
    <cellStyle name="Calc cel 5 5 8" xfId="4807"/>
    <cellStyle name="Calc cel 5 5 9" xfId="36792"/>
    <cellStyle name="Calc cel 5 6" xfId="2246"/>
    <cellStyle name="Calc cel 5 6 2" xfId="3020"/>
    <cellStyle name="Calc cel 5 6 2 2" xfId="10252"/>
    <cellStyle name="Calc cel 5 6 2 2 2" xfId="40442"/>
    <cellStyle name="Calc cel 5 6 2 3" xfId="35351"/>
    <cellStyle name="Calc cel 5 6 3" xfId="6864"/>
    <cellStyle name="Calc cel 5 6 3 2" xfId="13151"/>
    <cellStyle name="Calc cel 5 6 3 2 2" xfId="42392"/>
    <cellStyle name="Calc cel 5 6 3 3" xfId="37729"/>
    <cellStyle name="Calc cel 5 6 4" xfId="8790"/>
    <cellStyle name="Calc cel 5 6 4 2" xfId="39246"/>
    <cellStyle name="Calc cel 5 6 5" xfId="14814"/>
    <cellStyle name="Calc cel 5 6 5 2" xfId="43153"/>
    <cellStyle name="Calc cel 5 6 6" xfId="15508"/>
    <cellStyle name="Calc cel 5 6 6 2" xfId="43467"/>
    <cellStyle name="Calc cel 5 6 7" xfId="16126"/>
    <cellStyle name="Calc cel 5 6 7 2" xfId="43752"/>
    <cellStyle name="Calc cel 5 6 8" xfId="4773"/>
    <cellStyle name="Calc cel 5 6 9" xfId="36777"/>
    <cellStyle name="Calc cel 5 7" xfId="5500"/>
    <cellStyle name="Calc cel 5 7 2" xfId="11926"/>
    <cellStyle name="Calc cel 5 7 2 2" xfId="41824"/>
    <cellStyle name="Calc cel 5 7 3" xfId="37103"/>
    <cellStyle name="Calc cel 5 8" xfId="5264"/>
    <cellStyle name="Calc cel 5 8 2" xfId="11701"/>
    <cellStyle name="Calc cel 5 8 2 2" xfId="41726"/>
    <cellStyle name="Calc cel 5 8 3" xfId="36998"/>
    <cellStyle name="Calc cel 5 9" xfId="6150"/>
    <cellStyle name="Calc cel 5 9 2" xfId="12516"/>
    <cellStyle name="Calc cel 5 9 2 2" xfId="42113"/>
    <cellStyle name="Calc cel 5 9 3" xfId="37419"/>
    <cellStyle name="Calc cel 6" xfId="490"/>
    <cellStyle name="Calc cel 6 10" xfId="5342"/>
    <cellStyle name="Calc cel 6 10 2" xfId="37030"/>
    <cellStyle name="Calc cel 6 11" xfId="13501"/>
    <cellStyle name="Calc cel 6 11 2" xfId="42559"/>
    <cellStyle name="Calc cel 6 12" xfId="11274"/>
    <cellStyle name="Calc cel 6 12 2" xfId="41409"/>
    <cellStyle name="Calc cel 6 13" xfId="9859"/>
    <cellStyle name="Calc cel 6 13 2" xfId="40159"/>
    <cellStyle name="Calc cel 6 14" xfId="9926"/>
    <cellStyle name="Calc cel 6 14 2" xfId="40211"/>
    <cellStyle name="Calc cel 6 15" xfId="2603"/>
    <cellStyle name="Calc cel 6 16" xfId="35073"/>
    <cellStyle name="Calc cel 6 2" xfId="565"/>
    <cellStyle name="Calc cel 6 2 10" xfId="13742"/>
    <cellStyle name="Calc cel 6 2 10 2" xfId="42675"/>
    <cellStyle name="Calc cel 6 2 11" xfId="13478"/>
    <cellStyle name="Calc cel 6 2 11 2" xfId="42544"/>
    <cellStyle name="Calc cel 6 2 12" xfId="14224"/>
    <cellStyle name="Calc cel 6 2 12 2" xfId="42888"/>
    <cellStyle name="Calc cel 6 2 13" xfId="2814"/>
    <cellStyle name="Calc cel 6 2 14" xfId="35249"/>
    <cellStyle name="Calc cel 6 2 2" xfId="1782"/>
    <cellStyle name="Calc cel 6 2 2 10" xfId="4309"/>
    <cellStyle name="Calc cel 6 2 2 11" xfId="36469"/>
    <cellStyle name="Calc cel 6 2 2 2" xfId="2244"/>
    <cellStyle name="Calc cel 6 2 2 2 2" xfId="5189"/>
    <cellStyle name="Calc cel 6 2 2 2 2 2" xfId="11638"/>
    <cellStyle name="Calc cel 6 2 2 2 2 2 2" xfId="41700"/>
    <cellStyle name="Calc cel 6 2 2 2 2 3" xfId="36967"/>
    <cellStyle name="Calc cel 6 2 2 2 3" xfId="6862"/>
    <cellStyle name="Calc cel 6 2 2 2 3 2" xfId="13149"/>
    <cellStyle name="Calc cel 6 2 2 2 3 2 2" xfId="42390"/>
    <cellStyle name="Calc cel 6 2 2 2 3 3" xfId="37727"/>
    <cellStyle name="Calc cel 6 2 2 2 4" xfId="8788"/>
    <cellStyle name="Calc cel 6 2 2 2 4 2" xfId="39244"/>
    <cellStyle name="Calc cel 6 2 2 2 5" xfId="14812"/>
    <cellStyle name="Calc cel 6 2 2 2 5 2" xfId="43151"/>
    <cellStyle name="Calc cel 6 2 2 2 6" xfId="15506"/>
    <cellStyle name="Calc cel 6 2 2 2 6 2" xfId="43465"/>
    <cellStyle name="Calc cel 6 2 2 2 7" xfId="16124"/>
    <cellStyle name="Calc cel 6 2 2 2 7 2" xfId="43750"/>
    <cellStyle name="Calc cel 6 2 2 2 8" xfId="4771"/>
    <cellStyle name="Calc cel 6 2 2 2 9" xfId="36775"/>
    <cellStyle name="Calc cel 6 2 2 3" xfId="2501"/>
    <cellStyle name="Calc cel 6 2 2 3 2" xfId="5315"/>
    <cellStyle name="Calc cel 6 2 2 3 2 2" xfId="11751"/>
    <cellStyle name="Calc cel 6 2 2 3 2 2 2" xfId="41743"/>
    <cellStyle name="Calc cel 6 2 2 3 2 3" xfId="37015"/>
    <cellStyle name="Calc cel 6 2 2 3 3" xfId="7119"/>
    <cellStyle name="Calc cel 6 2 2 3 3 2" xfId="13406"/>
    <cellStyle name="Calc cel 6 2 2 3 3 2 2" xfId="42515"/>
    <cellStyle name="Calc cel 6 2 2 3 3 3" xfId="37852"/>
    <cellStyle name="Calc cel 6 2 2 3 4" xfId="9045"/>
    <cellStyle name="Calc cel 6 2 2 3 4 2" xfId="39369"/>
    <cellStyle name="Calc cel 6 2 2 3 5" xfId="15069"/>
    <cellStyle name="Calc cel 6 2 2 3 5 2" xfId="43276"/>
    <cellStyle name="Calc cel 6 2 2 3 6" xfId="15763"/>
    <cellStyle name="Calc cel 6 2 2 3 6 2" xfId="43590"/>
    <cellStyle name="Calc cel 6 2 2 3 7" xfId="16381"/>
    <cellStyle name="Calc cel 6 2 2 3 7 2" xfId="43875"/>
    <cellStyle name="Calc cel 6 2 2 3 8" xfId="5028"/>
    <cellStyle name="Calc cel 6 2 2 3 9" xfId="36900"/>
    <cellStyle name="Calc cel 6 2 2 4" xfId="5638"/>
    <cellStyle name="Calc cel 6 2 2 4 2" xfId="12047"/>
    <cellStyle name="Calc cel 6 2 2 4 2 2" xfId="41878"/>
    <cellStyle name="Calc cel 6 2 2 4 3" xfId="37168"/>
    <cellStyle name="Calc cel 6 2 2 5" xfId="6516"/>
    <cellStyle name="Calc cel 6 2 2 5 2" xfId="12830"/>
    <cellStyle name="Calc cel 6 2 2 5 2 2" xfId="42251"/>
    <cellStyle name="Calc cel 6 2 2 5 3" xfId="37578"/>
    <cellStyle name="Calc cel 6 2 2 6" xfId="8326"/>
    <cellStyle name="Calc cel 6 2 2 6 2" xfId="38938"/>
    <cellStyle name="Calc cel 6 2 2 7" xfId="14457"/>
    <cellStyle name="Calc cel 6 2 2 7 2" xfId="42992"/>
    <cellStyle name="Calc cel 6 2 2 8" xfId="15185"/>
    <cellStyle name="Calc cel 6 2 2 8 2" xfId="43323"/>
    <cellStyle name="Calc cel 6 2 2 9" xfId="15844"/>
    <cellStyle name="Calc cel 6 2 2 9 2" xfId="43626"/>
    <cellStyle name="Calc cel 6 2 3" xfId="2325"/>
    <cellStyle name="Calc cel 6 2 3 2" xfId="6043"/>
    <cellStyle name="Calc cel 6 2 3 2 2" xfId="12417"/>
    <cellStyle name="Calc cel 6 2 3 2 2 2" xfId="42062"/>
    <cellStyle name="Calc cel 6 2 3 2 3" xfId="37365"/>
    <cellStyle name="Calc cel 6 2 3 3" xfId="6943"/>
    <cellStyle name="Calc cel 6 2 3 3 2" xfId="13230"/>
    <cellStyle name="Calc cel 6 2 3 3 2 2" xfId="42431"/>
    <cellStyle name="Calc cel 6 2 3 3 3" xfId="37768"/>
    <cellStyle name="Calc cel 6 2 3 4" xfId="8869"/>
    <cellStyle name="Calc cel 6 2 3 4 2" xfId="39285"/>
    <cellStyle name="Calc cel 6 2 3 5" xfId="14893"/>
    <cellStyle name="Calc cel 6 2 3 5 2" xfId="43192"/>
    <cellStyle name="Calc cel 6 2 3 6" xfId="15587"/>
    <cellStyle name="Calc cel 6 2 3 6 2" xfId="43506"/>
    <cellStyle name="Calc cel 6 2 3 7" xfId="16205"/>
    <cellStyle name="Calc cel 6 2 3 7 2" xfId="43791"/>
    <cellStyle name="Calc cel 6 2 3 8" xfId="4852"/>
    <cellStyle name="Calc cel 6 2 3 9" xfId="36816"/>
    <cellStyle name="Calc cel 6 2 4" xfId="2184"/>
    <cellStyle name="Calc cel 6 2 4 2" xfId="5961"/>
    <cellStyle name="Calc cel 6 2 4 2 2" xfId="12342"/>
    <cellStyle name="Calc cel 6 2 4 2 2 2" xfId="42023"/>
    <cellStyle name="Calc cel 6 2 4 2 3" xfId="37324"/>
    <cellStyle name="Calc cel 6 2 4 3" xfId="6802"/>
    <cellStyle name="Calc cel 6 2 4 3 2" xfId="13089"/>
    <cellStyle name="Calc cel 6 2 4 3 2 2" xfId="42365"/>
    <cellStyle name="Calc cel 6 2 4 3 3" xfId="37702"/>
    <cellStyle name="Calc cel 6 2 4 4" xfId="8728"/>
    <cellStyle name="Calc cel 6 2 4 4 2" xfId="39219"/>
    <cellStyle name="Calc cel 6 2 4 5" xfId="14752"/>
    <cellStyle name="Calc cel 6 2 4 5 2" xfId="43126"/>
    <cellStyle name="Calc cel 6 2 4 6" xfId="15446"/>
    <cellStyle name="Calc cel 6 2 4 6 2" xfId="43440"/>
    <cellStyle name="Calc cel 6 2 4 7" xfId="16064"/>
    <cellStyle name="Calc cel 6 2 4 7 2" xfId="43725"/>
    <cellStyle name="Calc cel 6 2 4 8" xfId="4711"/>
    <cellStyle name="Calc cel 6 2 4 9" xfId="36750"/>
    <cellStyle name="Calc cel 6 2 5" xfId="3112"/>
    <cellStyle name="Calc cel 6 2 5 2" xfId="10342"/>
    <cellStyle name="Calc cel 6 2 5 2 2" xfId="40514"/>
    <cellStyle name="Calc cel 6 2 5 3" xfId="35425"/>
    <cellStyle name="Calc cel 6 2 6" xfId="6308"/>
    <cellStyle name="Calc cel 6 2 6 2" xfId="12658"/>
    <cellStyle name="Calc cel 6 2 6 2 2" xfId="42173"/>
    <cellStyle name="Calc cel 6 2 6 3" xfId="37488"/>
    <cellStyle name="Calc cel 6 2 7" xfId="2933"/>
    <cellStyle name="Calc cel 6 2 7 2" xfId="10172"/>
    <cellStyle name="Calc cel 6 2 7 2 2" xfId="40409"/>
    <cellStyle name="Calc cel 6 2 7 3" xfId="35313"/>
    <cellStyle name="Calc cel 6 2 8" xfId="5403"/>
    <cellStyle name="Calc cel 6 2 8 2" xfId="37055"/>
    <cellStyle name="Calc cel 6 2 9" xfId="13558"/>
    <cellStyle name="Calc cel 6 2 9 2" xfId="42582"/>
    <cellStyle name="Calc cel 6 3" xfId="1116"/>
    <cellStyle name="Calc cel 6 3 10" xfId="14133"/>
    <cellStyle name="Calc cel 6 3 10 2" xfId="42850"/>
    <cellStyle name="Calc cel 6 3 11" xfId="14092"/>
    <cellStyle name="Calc cel 6 3 11 2" xfId="42829"/>
    <cellStyle name="Calc cel 6 3 12" xfId="3643"/>
    <cellStyle name="Calc cel 6 3 13" xfId="35868"/>
    <cellStyle name="Calc cel 6 3 2" xfId="2443"/>
    <cellStyle name="Calc cel 6 3 2 2" xfId="5582"/>
    <cellStyle name="Calc cel 6 3 2 2 2" xfId="12000"/>
    <cellStyle name="Calc cel 6 3 2 2 2 2" xfId="41857"/>
    <cellStyle name="Calc cel 6 3 2 2 3" xfId="37141"/>
    <cellStyle name="Calc cel 6 3 2 3" xfId="7061"/>
    <cellStyle name="Calc cel 6 3 2 3 2" xfId="13348"/>
    <cellStyle name="Calc cel 6 3 2 3 2 2" xfId="42487"/>
    <cellStyle name="Calc cel 6 3 2 3 3" xfId="37824"/>
    <cellStyle name="Calc cel 6 3 2 4" xfId="8987"/>
    <cellStyle name="Calc cel 6 3 2 4 2" xfId="39341"/>
    <cellStyle name="Calc cel 6 3 2 5" xfId="15011"/>
    <cellStyle name="Calc cel 6 3 2 5 2" xfId="43248"/>
    <cellStyle name="Calc cel 6 3 2 6" xfId="15705"/>
    <cellStyle name="Calc cel 6 3 2 6 2" xfId="43562"/>
    <cellStyle name="Calc cel 6 3 2 7" xfId="16323"/>
    <cellStyle name="Calc cel 6 3 2 7 2" xfId="43847"/>
    <cellStyle name="Calc cel 6 3 2 8" xfId="4970"/>
    <cellStyle name="Calc cel 6 3 2 9" xfId="36872"/>
    <cellStyle name="Calc cel 6 3 3" xfId="2351"/>
    <cellStyle name="Calc cel 6 3 3 2" xfId="5569"/>
    <cellStyle name="Calc cel 6 3 3 2 2" xfId="11987"/>
    <cellStyle name="Calc cel 6 3 3 2 2 2" xfId="41850"/>
    <cellStyle name="Calc cel 6 3 3 2 3" xfId="37134"/>
    <cellStyle name="Calc cel 6 3 3 3" xfId="6969"/>
    <cellStyle name="Calc cel 6 3 3 3 2" xfId="13256"/>
    <cellStyle name="Calc cel 6 3 3 3 2 2" xfId="42441"/>
    <cellStyle name="Calc cel 6 3 3 3 3" xfId="37778"/>
    <cellStyle name="Calc cel 6 3 3 4" xfId="8895"/>
    <cellStyle name="Calc cel 6 3 3 4 2" xfId="39295"/>
    <cellStyle name="Calc cel 6 3 3 5" xfId="14919"/>
    <cellStyle name="Calc cel 6 3 3 5 2" xfId="43202"/>
    <cellStyle name="Calc cel 6 3 3 6" xfId="15613"/>
    <cellStyle name="Calc cel 6 3 3 6 2" xfId="43516"/>
    <cellStyle name="Calc cel 6 3 3 7" xfId="16231"/>
    <cellStyle name="Calc cel 6 3 3 7 2" xfId="43801"/>
    <cellStyle name="Calc cel 6 3 3 8" xfId="4878"/>
    <cellStyle name="Calc cel 6 3 3 9" xfId="36826"/>
    <cellStyle name="Calc cel 6 3 4" xfId="6082"/>
    <cellStyle name="Calc cel 6 3 4 2" xfId="12455"/>
    <cellStyle name="Calc cel 6 3 4 2 2" xfId="42085"/>
    <cellStyle name="Calc cel 6 3 4 3" xfId="37388"/>
    <cellStyle name="Calc cel 6 3 5" xfId="6107"/>
    <cellStyle name="Calc cel 6 3 5 2" xfId="12477"/>
    <cellStyle name="Calc cel 6 3 5 2 2" xfId="42094"/>
    <cellStyle name="Calc cel 6 3 5 3" xfId="37398"/>
    <cellStyle name="Calc cel 6 3 6" xfId="3010"/>
    <cellStyle name="Calc cel 6 3 6 2" xfId="10243"/>
    <cellStyle name="Calc cel 6 3 6 2 2" xfId="40437"/>
    <cellStyle name="Calc cel 6 3 6 3" xfId="35346"/>
    <cellStyle name="Calc cel 6 3 7" xfId="6345"/>
    <cellStyle name="Calc cel 6 3 7 2" xfId="37502"/>
    <cellStyle name="Calc cel 6 3 8" xfId="13856"/>
    <cellStyle name="Calc cel 6 3 8 2" xfId="42729"/>
    <cellStyle name="Calc cel 6 3 9" xfId="13978"/>
    <cellStyle name="Calc cel 6 3 9 2" xfId="42778"/>
    <cellStyle name="Calc cel 6 4" xfId="1545"/>
    <cellStyle name="Calc cel 6 4 10" xfId="14541"/>
    <cellStyle name="Calc cel 6 4 10 2" xfId="43030"/>
    <cellStyle name="Calc cel 6 4 11" xfId="15249"/>
    <cellStyle name="Calc cel 6 4 11 2" xfId="43350"/>
    <cellStyle name="Calc cel 6 4 12" xfId="4072"/>
    <cellStyle name="Calc cel 6 4 13" xfId="36262"/>
    <cellStyle name="Calc cel 6 4 2" xfId="2151"/>
    <cellStyle name="Calc cel 6 4 2 2" xfId="5427"/>
    <cellStyle name="Calc cel 6 4 2 2 2" xfId="11857"/>
    <cellStyle name="Calc cel 6 4 2 2 2 2" xfId="41789"/>
    <cellStyle name="Calc cel 6 4 2 2 3" xfId="37065"/>
    <cellStyle name="Calc cel 6 4 2 3" xfId="6769"/>
    <cellStyle name="Calc cel 6 4 2 3 2" xfId="13056"/>
    <cellStyle name="Calc cel 6 4 2 3 2 2" xfId="42350"/>
    <cellStyle name="Calc cel 6 4 2 3 3" xfId="37687"/>
    <cellStyle name="Calc cel 6 4 2 4" xfId="8695"/>
    <cellStyle name="Calc cel 6 4 2 4 2" xfId="39204"/>
    <cellStyle name="Calc cel 6 4 2 5" xfId="14719"/>
    <cellStyle name="Calc cel 6 4 2 5 2" xfId="43111"/>
    <cellStyle name="Calc cel 6 4 2 6" xfId="15413"/>
    <cellStyle name="Calc cel 6 4 2 6 2" xfId="43425"/>
    <cellStyle name="Calc cel 6 4 2 7" xfId="16031"/>
    <cellStyle name="Calc cel 6 4 2 7 2" xfId="43710"/>
    <cellStyle name="Calc cel 6 4 2 8" xfId="4678"/>
    <cellStyle name="Calc cel 6 4 2 9" xfId="36735"/>
    <cellStyle name="Calc cel 6 4 3" xfId="2110"/>
    <cellStyle name="Calc cel 6 4 3 2" xfId="5850"/>
    <cellStyle name="Calc cel 6 4 3 2 2" xfId="12244"/>
    <cellStyle name="Calc cel 6 4 3 2 2 2" xfId="41973"/>
    <cellStyle name="Calc cel 6 4 3 2 3" xfId="37269"/>
    <cellStyle name="Calc cel 6 4 3 3" xfId="6728"/>
    <cellStyle name="Calc cel 6 4 3 3 2" xfId="13015"/>
    <cellStyle name="Calc cel 6 4 3 3 2 2" xfId="42330"/>
    <cellStyle name="Calc cel 6 4 3 3 3" xfId="37667"/>
    <cellStyle name="Calc cel 6 4 3 4" xfId="8654"/>
    <cellStyle name="Calc cel 6 4 3 4 2" xfId="39184"/>
    <cellStyle name="Calc cel 6 4 3 5" xfId="14678"/>
    <cellStyle name="Calc cel 6 4 3 5 2" xfId="43091"/>
    <cellStyle name="Calc cel 6 4 3 6" xfId="15372"/>
    <cellStyle name="Calc cel 6 4 3 6 2" xfId="43405"/>
    <cellStyle name="Calc cel 6 4 3 7" xfId="15990"/>
    <cellStyle name="Calc cel 6 4 3 7 2" xfId="43690"/>
    <cellStyle name="Calc cel 6 4 3 8" xfId="4637"/>
    <cellStyle name="Calc cel 6 4 3 9" xfId="36715"/>
    <cellStyle name="Calc cel 6 4 4" xfId="6112"/>
    <cellStyle name="Calc cel 6 4 4 2" xfId="12482"/>
    <cellStyle name="Calc cel 6 4 4 2 2" xfId="42097"/>
    <cellStyle name="Calc cel 6 4 4 3" xfId="37401"/>
    <cellStyle name="Calc cel 6 4 5" xfId="5066"/>
    <cellStyle name="Calc cel 6 4 5 2" xfId="11519"/>
    <cellStyle name="Calc cel 6 4 5 2 2" xfId="41650"/>
    <cellStyle name="Calc cel 6 4 5 3" xfId="36915"/>
    <cellStyle name="Calc cel 6 4 6" xfId="6485"/>
    <cellStyle name="Calc cel 6 4 6 2" xfId="12804"/>
    <cellStyle name="Calc cel 6 4 6 2 2" xfId="42237"/>
    <cellStyle name="Calc cel 6 4 6 3" xfId="37561"/>
    <cellStyle name="Calc cel 6 4 7" xfId="6311"/>
    <cellStyle name="Calc cel 6 4 7 2" xfId="37490"/>
    <cellStyle name="Calc cel 6 4 8" xfId="14119"/>
    <cellStyle name="Calc cel 6 4 8 2" xfId="42846"/>
    <cellStyle name="Calc cel 6 4 9" xfId="14315"/>
    <cellStyle name="Calc cel 6 4 9 2" xfId="42931"/>
    <cellStyle name="Calc cel 6 5" xfId="763"/>
    <cellStyle name="Calc cel 6 5 2" xfId="2991"/>
    <cellStyle name="Calc cel 6 5 2 2" xfId="10225"/>
    <cellStyle name="Calc cel 6 5 2 2 2" xfId="40427"/>
    <cellStyle name="Calc cel 6 5 2 3" xfId="35336"/>
    <cellStyle name="Calc cel 6 5 3" xfId="5108"/>
    <cellStyle name="Calc cel 6 5 3 2" xfId="11560"/>
    <cellStyle name="Calc cel 6 5 3 2 2" xfId="41670"/>
    <cellStyle name="Calc cel 6 5 3 3" xfId="36936"/>
    <cellStyle name="Calc cel 6 5 4" xfId="7458"/>
    <cellStyle name="Calc cel 6 5 4 2" xfId="38115"/>
    <cellStyle name="Calc cel 6 5 5" xfId="13717"/>
    <cellStyle name="Calc cel 6 5 5 2" xfId="42659"/>
    <cellStyle name="Calc cel 6 5 6" xfId="14301"/>
    <cellStyle name="Calc cel 6 5 6 2" xfId="42923"/>
    <cellStyle name="Calc cel 6 5 7" xfId="14531"/>
    <cellStyle name="Calc cel 6 5 7 2" xfId="43024"/>
    <cellStyle name="Calc cel 6 5 8" xfId="3299"/>
    <cellStyle name="Calc cel 6 5 9" xfId="35583"/>
    <cellStyle name="Calc cel 6 6" xfId="2364"/>
    <cellStyle name="Calc cel 6 6 2" xfId="5137"/>
    <cellStyle name="Calc cel 6 6 2 2" xfId="11586"/>
    <cellStyle name="Calc cel 6 6 2 2 2" xfId="41684"/>
    <cellStyle name="Calc cel 6 6 2 3" xfId="36951"/>
    <cellStyle name="Calc cel 6 6 3" xfId="6982"/>
    <cellStyle name="Calc cel 6 6 3 2" xfId="13269"/>
    <cellStyle name="Calc cel 6 6 3 2 2" xfId="42448"/>
    <cellStyle name="Calc cel 6 6 3 3" xfId="37785"/>
    <cellStyle name="Calc cel 6 6 4" xfId="8908"/>
    <cellStyle name="Calc cel 6 6 4 2" xfId="39302"/>
    <cellStyle name="Calc cel 6 6 5" xfId="14932"/>
    <cellStyle name="Calc cel 6 6 5 2" xfId="43209"/>
    <cellStyle name="Calc cel 6 6 6" xfId="15626"/>
    <cellStyle name="Calc cel 6 6 6 2" xfId="43523"/>
    <cellStyle name="Calc cel 6 6 7" xfId="16244"/>
    <cellStyle name="Calc cel 6 6 7 2" xfId="43808"/>
    <cellStyle name="Calc cel 6 6 8" xfId="4891"/>
    <cellStyle name="Calc cel 6 6 9" xfId="36833"/>
    <cellStyle name="Calc cel 6 7" xfId="6149"/>
    <cellStyle name="Calc cel 6 7 2" xfId="12515"/>
    <cellStyle name="Calc cel 6 7 2 2" xfId="42112"/>
    <cellStyle name="Calc cel 6 7 3" xfId="37418"/>
    <cellStyle name="Calc cel 6 8" xfId="6325"/>
    <cellStyle name="Calc cel 6 8 2" xfId="12670"/>
    <cellStyle name="Calc cel 6 8 2 2" xfId="42179"/>
    <cellStyle name="Calc cel 6 8 3" xfId="37496"/>
    <cellStyle name="Calc cel 6 9" xfId="5950"/>
    <cellStyle name="Calc cel 6 9 2" xfId="12331"/>
    <cellStyle name="Calc cel 6 9 2 2" xfId="42016"/>
    <cellStyle name="Calc cel 6 9 3" xfId="37317"/>
    <cellStyle name="Calc cel 7" xfId="632"/>
    <cellStyle name="Calc cel 7 10" xfId="6135"/>
    <cellStyle name="Calc cel 7 10 2" xfId="37413"/>
    <cellStyle name="Calc cel 7 11" xfId="13604"/>
    <cellStyle name="Calc cel 7 11 2" xfId="42611"/>
    <cellStyle name="Calc cel 7 12" xfId="14313"/>
    <cellStyle name="Calc cel 7 12 2" xfId="42930"/>
    <cellStyle name="Calc cel 7 13" xfId="14539"/>
    <cellStyle name="Calc cel 7 13 2" xfId="43029"/>
    <cellStyle name="Calc cel 7 14" xfId="15247"/>
    <cellStyle name="Calc cel 7 14 2" xfId="43349"/>
    <cellStyle name="Calc cel 7 15" xfId="2716"/>
    <cellStyle name="Calc cel 7 16" xfId="35173"/>
    <cellStyle name="Calc cel 7 2" xfId="1028"/>
    <cellStyle name="Calc cel 7 2 10" xfId="13749"/>
    <cellStyle name="Calc cel 7 2 10 2" xfId="42679"/>
    <cellStyle name="Calc cel 7 2 11" xfId="14065"/>
    <cellStyle name="Calc cel 7 2 11 2" xfId="42819"/>
    <cellStyle name="Calc cel 7 2 12" xfId="13735"/>
    <cellStyle name="Calc cel 7 2 12 2" xfId="42671"/>
    <cellStyle name="Calc cel 7 2 13" xfId="2828"/>
    <cellStyle name="Calc cel 7 2 14" xfId="35256"/>
    <cellStyle name="Calc cel 7 2 2" xfId="1796"/>
    <cellStyle name="Calc cel 7 2 2 10" xfId="4323"/>
    <cellStyle name="Calc cel 7 2 2 11" xfId="36476"/>
    <cellStyle name="Calc cel 7 2 2 2" xfId="2283"/>
    <cellStyle name="Calc cel 7 2 2 2 2" xfId="5819"/>
    <cellStyle name="Calc cel 7 2 2 2 2 2" xfId="12216"/>
    <cellStyle name="Calc cel 7 2 2 2 2 2 2" xfId="41958"/>
    <cellStyle name="Calc cel 7 2 2 2 2 3" xfId="37253"/>
    <cellStyle name="Calc cel 7 2 2 2 3" xfId="6901"/>
    <cellStyle name="Calc cel 7 2 2 2 3 2" xfId="13188"/>
    <cellStyle name="Calc cel 7 2 2 2 3 2 2" xfId="42409"/>
    <cellStyle name="Calc cel 7 2 2 2 3 3" xfId="37746"/>
    <cellStyle name="Calc cel 7 2 2 2 4" xfId="8827"/>
    <cellStyle name="Calc cel 7 2 2 2 4 2" xfId="39263"/>
    <cellStyle name="Calc cel 7 2 2 2 5" xfId="14851"/>
    <cellStyle name="Calc cel 7 2 2 2 5 2" xfId="43170"/>
    <cellStyle name="Calc cel 7 2 2 2 6" xfId="15545"/>
    <cellStyle name="Calc cel 7 2 2 2 6 2" xfId="43484"/>
    <cellStyle name="Calc cel 7 2 2 2 7" xfId="16163"/>
    <cellStyle name="Calc cel 7 2 2 2 7 2" xfId="43769"/>
    <cellStyle name="Calc cel 7 2 2 2 8" xfId="4810"/>
    <cellStyle name="Calc cel 7 2 2 2 9" xfId="36794"/>
    <cellStyle name="Calc cel 7 2 2 3" xfId="2515"/>
    <cellStyle name="Calc cel 7 2 2 3 2" xfId="6397"/>
    <cellStyle name="Calc cel 7 2 2 3 2 2" xfId="12733"/>
    <cellStyle name="Calc cel 7 2 2 3 2 2 2" xfId="42205"/>
    <cellStyle name="Calc cel 7 2 2 3 2 3" xfId="37526"/>
    <cellStyle name="Calc cel 7 2 2 3 3" xfId="7133"/>
    <cellStyle name="Calc cel 7 2 2 3 3 2" xfId="13420"/>
    <cellStyle name="Calc cel 7 2 2 3 3 2 2" xfId="42522"/>
    <cellStyle name="Calc cel 7 2 2 3 3 3" xfId="37859"/>
    <cellStyle name="Calc cel 7 2 2 3 4" xfId="9059"/>
    <cellStyle name="Calc cel 7 2 2 3 4 2" xfId="39376"/>
    <cellStyle name="Calc cel 7 2 2 3 5" xfId="15083"/>
    <cellStyle name="Calc cel 7 2 2 3 5 2" xfId="43283"/>
    <cellStyle name="Calc cel 7 2 2 3 6" xfId="15777"/>
    <cellStyle name="Calc cel 7 2 2 3 6 2" xfId="43597"/>
    <cellStyle name="Calc cel 7 2 2 3 7" xfId="16395"/>
    <cellStyle name="Calc cel 7 2 2 3 7 2" xfId="43882"/>
    <cellStyle name="Calc cel 7 2 2 3 8" xfId="5042"/>
    <cellStyle name="Calc cel 7 2 2 3 9" xfId="36907"/>
    <cellStyle name="Calc cel 7 2 2 4" xfId="5285"/>
    <cellStyle name="Calc cel 7 2 2 4 2" xfId="11721"/>
    <cellStyle name="Calc cel 7 2 2 4 2 2" xfId="41733"/>
    <cellStyle name="Calc cel 7 2 2 4 3" xfId="37005"/>
    <cellStyle name="Calc cel 7 2 2 5" xfId="6530"/>
    <cellStyle name="Calc cel 7 2 2 5 2" xfId="12844"/>
    <cellStyle name="Calc cel 7 2 2 5 2 2" xfId="42258"/>
    <cellStyle name="Calc cel 7 2 2 5 3" xfId="37585"/>
    <cellStyle name="Calc cel 7 2 2 6" xfId="8340"/>
    <cellStyle name="Calc cel 7 2 2 6 2" xfId="38945"/>
    <cellStyle name="Calc cel 7 2 2 7" xfId="14471"/>
    <cellStyle name="Calc cel 7 2 2 7 2" xfId="42999"/>
    <cellStyle name="Calc cel 7 2 2 8" xfId="15199"/>
    <cellStyle name="Calc cel 7 2 2 8 2" xfId="43330"/>
    <cellStyle name="Calc cel 7 2 2 9" xfId="15858"/>
    <cellStyle name="Calc cel 7 2 2 9 2" xfId="43633"/>
    <cellStyle name="Calc cel 7 2 3" xfId="784"/>
    <cellStyle name="Calc cel 7 2 3 2" xfId="6111"/>
    <cellStyle name="Calc cel 7 2 3 2 2" xfId="12481"/>
    <cellStyle name="Calc cel 7 2 3 2 2 2" xfId="42096"/>
    <cellStyle name="Calc cel 7 2 3 2 3" xfId="37400"/>
    <cellStyle name="Calc cel 7 2 3 3" xfId="6094"/>
    <cellStyle name="Calc cel 7 2 3 3 2" xfId="12467"/>
    <cellStyle name="Calc cel 7 2 3 3 2 2" xfId="42089"/>
    <cellStyle name="Calc cel 7 2 3 3 3" xfId="37392"/>
    <cellStyle name="Calc cel 7 2 3 4" xfId="7479"/>
    <cellStyle name="Calc cel 7 2 3 4 2" xfId="38119"/>
    <cellStyle name="Calc cel 7 2 3 5" xfId="14291"/>
    <cellStyle name="Calc cel 7 2 3 5 2" xfId="42917"/>
    <cellStyle name="Calc cel 7 2 3 6" xfId="14523"/>
    <cellStyle name="Calc cel 7 2 3 6 2" xfId="43019"/>
    <cellStyle name="Calc cel 7 2 3 7" xfId="15238"/>
    <cellStyle name="Calc cel 7 2 3 7 2" xfId="43344"/>
    <cellStyle name="Calc cel 7 2 3 8" xfId="3320"/>
    <cellStyle name="Calc cel 7 2 3 9" xfId="35587"/>
    <cellStyle name="Calc cel 7 2 4" xfId="2398"/>
    <cellStyle name="Calc cel 7 2 4 2" xfId="5112"/>
    <cellStyle name="Calc cel 7 2 4 2 2" xfId="11564"/>
    <cellStyle name="Calc cel 7 2 4 2 2 2" xfId="41672"/>
    <cellStyle name="Calc cel 7 2 4 2 3" xfId="36938"/>
    <cellStyle name="Calc cel 7 2 4 3" xfId="7016"/>
    <cellStyle name="Calc cel 7 2 4 3 2" xfId="13303"/>
    <cellStyle name="Calc cel 7 2 4 3 2 2" xfId="42468"/>
    <cellStyle name="Calc cel 7 2 4 3 3" xfId="37805"/>
    <cellStyle name="Calc cel 7 2 4 4" xfId="8942"/>
    <cellStyle name="Calc cel 7 2 4 4 2" xfId="39322"/>
    <cellStyle name="Calc cel 7 2 4 5" xfId="14966"/>
    <cellStyle name="Calc cel 7 2 4 5 2" xfId="43229"/>
    <cellStyle name="Calc cel 7 2 4 6" xfId="15660"/>
    <cellStyle name="Calc cel 7 2 4 6 2" xfId="43543"/>
    <cellStyle name="Calc cel 7 2 4 7" xfId="16278"/>
    <cellStyle name="Calc cel 7 2 4 7 2" xfId="43828"/>
    <cellStyle name="Calc cel 7 2 4 8" xfId="4925"/>
    <cellStyle name="Calc cel 7 2 4 9" xfId="36853"/>
    <cellStyle name="Calc cel 7 2 5" xfId="6196"/>
    <cellStyle name="Calc cel 7 2 5 2" xfId="12560"/>
    <cellStyle name="Calc cel 7 2 5 2 2" xfId="42134"/>
    <cellStyle name="Calc cel 7 2 5 3" xfId="37441"/>
    <cellStyle name="Calc cel 7 2 6" xfId="3117"/>
    <cellStyle name="Calc cel 7 2 6 2" xfId="10347"/>
    <cellStyle name="Calc cel 7 2 6 2 2" xfId="40517"/>
    <cellStyle name="Calc cel 7 2 6 3" xfId="35428"/>
    <cellStyle name="Calc cel 7 2 7" xfId="6382"/>
    <cellStyle name="Calc cel 7 2 7 2" xfId="12718"/>
    <cellStyle name="Calc cel 7 2 7 2 2" xfId="42197"/>
    <cellStyle name="Calc cel 7 2 7 3" xfId="37518"/>
    <cellStyle name="Calc cel 7 2 8" xfId="2907"/>
    <cellStyle name="Calc cel 7 2 8 2" xfId="35302"/>
    <cellStyle name="Calc cel 7 2 9" xfId="13786"/>
    <cellStyle name="Calc cel 7 2 9 2" xfId="42699"/>
    <cellStyle name="Calc cel 7 3" xfId="1183"/>
    <cellStyle name="Calc cel 7 3 10" xfId="9849"/>
    <cellStyle name="Calc cel 7 3 10 2" xfId="40151"/>
    <cellStyle name="Calc cel 7 3 11" xfId="13733"/>
    <cellStyle name="Calc cel 7 3 11 2" xfId="42669"/>
    <cellStyle name="Calc cel 7 3 12" xfId="3710"/>
    <cellStyle name="Calc cel 7 3 13" xfId="35928"/>
    <cellStyle name="Calc cel 7 3 2" xfId="2331"/>
    <cellStyle name="Calc cel 7 3 2 2" xfId="6016"/>
    <cellStyle name="Calc cel 7 3 2 2 2" xfId="12392"/>
    <cellStyle name="Calc cel 7 3 2 2 2 2" xfId="42043"/>
    <cellStyle name="Calc cel 7 3 2 2 3" xfId="37345"/>
    <cellStyle name="Calc cel 7 3 2 3" xfId="6949"/>
    <cellStyle name="Calc cel 7 3 2 3 2" xfId="13236"/>
    <cellStyle name="Calc cel 7 3 2 3 2 2" xfId="42433"/>
    <cellStyle name="Calc cel 7 3 2 3 3" xfId="37770"/>
    <cellStyle name="Calc cel 7 3 2 4" xfId="8875"/>
    <cellStyle name="Calc cel 7 3 2 4 2" xfId="39287"/>
    <cellStyle name="Calc cel 7 3 2 5" xfId="14899"/>
    <cellStyle name="Calc cel 7 3 2 5 2" xfId="43194"/>
    <cellStyle name="Calc cel 7 3 2 6" xfId="15593"/>
    <cellStyle name="Calc cel 7 3 2 6 2" xfId="43508"/>
    <cellStyle name="Calc cel 7 3 2 7" xfId="16211"/>
    <cellStyle name="Calc cel 7 3 2 7 2" xfId="43793"/>
    <cellStyle name="Calc cel 7 3 2 8" xfId="4858"/>
    <cellStyle name="Calc cel 7 3 2 9" xfId="36818"/>
    <cellStyle name="Calc cel 7 3 3" xfId="1023"/>
    <cellStyle name="Calc cel 7 3 3 2" xfId="5387"/>
    <cellStyle name="Calc cel 7 3 3 2 2" xfId="11821"/>
    <cellStyle name="Calc cel 7 3 3 2 2 2" xfId="41775"/>
    <cellStyle name="Calc cel 7 3 3 2 3" xfId="37048"/>
    <cellStyle name="Calc cel 7 3 3 3" xfId="6153"/>
    <cellStyle name="Calc cel 7 3 3 3 2" xfId="12519"/>
    <cellStyle name="Calc cel 7 3 3 3 2 2" xfId="42115"/>
    <cellStyle name="Calc cel 7 3 3 3 3" xfId="37421"/>
    <cellStyle name="Calc cel 7 3 3 4" xfId="7718"/>
    <cellStyle name="Calc cel 7 3 3 4 2" xfId="38338"/>
    <cellStyle name="Calc cel 7 3 3 5" xfId="14236"/>
    <cellStyle name="Calc cel 7 3 3 5 2" xfId="42894"/>
    <cellStyle name="Calc cel 7 3 3 6" xfId="14422"/>
    <cellStyle name="Calc cel 7 3 3 6 2" xfId="42976"/>
    <cellStyle name="Calc cel 7 3 3 7" xfId="15152"/>
    <cellStyle name="Calc cel 7 3 3 7 2" xfId="43308"/>
    <cellStyle name="Calc cel 7 3 3 8" xfId="3559"/>
    <cellStyle name="Calc cel 7 3 3 9" xfId="35806"/>
    <cellStyle name="Calc cel 7 3 4" xfId="2903"/>
    <cellStyle name="Calc cel 7 3 4 2" xfId="10146"/>
    <cellStyle name="Calc cel 7 3 4 2 2" xfId="40397"/>
    <cellStyle name="Calc cel 7 3 4 3" xfId="35299"/>
    <cellStyle name="Calc cel 7 3 5" xfId="5126"/>
    <cellStyle name="Calc cel 7 3 5 2" xfId="11576"/>
    <cellStyle name="Calc cel 7 3 5 2 2" xfId="41676"/>
    <cellStyle name="Calc cel 7 3 5 3" xfId="36943"/>
    <cellStyle name="Calc cel 7 3 6" xfId="6310"/>
    <cellStyle name="Calc cel 7 3 6 2" xfId="12659"/>
    <cellStyle name="Calc cel 7 3 6 2 2" xfId="42174"/>
    <cellStyle name="Calc cel 7 3 6 3" xfId="37489"/>
    <cellStyle name="Calc cel 7 3 7" xfId="6442"/>
    <cellStyle name="Calc cel 7 3 7 2" xfId="37540"/>
    <cellStyle name="Calc cel 7 3 8" xfId="13901"/>
    <cellStyle name="Calc cel 7 3 8 2" xfId="42749"/>
    <cellStyle name="Calc cel 7 3 9" xfId="13776"/>
    <cellStyle name="Calc cel 7 3 9 2" xfId="42691"/>
    <cellStyle name="Calc cel 7 4" xfId="1688"/>
    <cellStyle name="Calc cel 7 4 10" xfId="15131"/>
    <cellStyle name="Calc cel 7 4 10 2" xfId="43302"/>
    <cellStyle name="Calc cel 7 4 11" xfId="15806"/>
    <cellStyle name="Calc cel 7 4 11 2" xfId="43610"/>
    <cellStyle name="Calc cel 7 4 12" xfId="4215"/>
    <cellStyle name="Calc cel 7 4 13" xfId="36397"/>
    <cellStyle name="Calc cel 7 4 2" xfId="2404"/>
    <cellStyle name="Calc cel 7 4 2 2" xfId="5831"/>
    <cellStyle name="Calc cel 7 4 2 2 2" xfId="12227"/>
    <cellStyle name="Calc cel 7 4 2 2 2 2" xfId="41964"/>
    <cellStyle name="Calc cel 7 4 2 2 3" xfId="37259"/>
    <cellStyle name="Calc cel 7 4 2 3" xfId="7022"/>
    <cellStyle name="Calc cel 7 4 2 3 2" xfId="13309"/>
    <cellStyle name="Calc cel 7 4 2 3 2 2" xfId="42470"/>
    <cellStyle name="Calc cel 7 4 2 3 3" xfId="37807"/>
    <cellStyle name="Calc cel 7 4 2 4" xfId="8948"/>
    <cellStyle name="Calc cel 7 4 2 4 2" xfId="39324"/>
    <cellStyle name="Calc cel 7 4 2 5" xfId="14972"/>
    <cellStyle name="Calc cel 7 4 2 5 2" xfId="43231"/>
    <cellStyle name="Calc cel 7 4 2 6" xfId="15666"/>
    <cellStyle name="Calc cel 7 4 2 6 2" xfId="43545"/>
    <cellStyle name="Calc cel 7 4 2 7" xfId="16284"/>
    <cellStyle name="Calc cel 7 4 2 7 2" xfId="43830"/>
    <cellStyle name="Calc cel 7 4 2 8" xfId="4931"/>
    <cellStyle name="Calc cel 7 4 2 9" xfId="36855"/>
    <cellStyle name="Calc cel 7 4 3" xfId="2463"/>
    <cellStyle name="Calc cel 7 4 3 2" xfId="5111"/>
    <cellStyle name="Calc cel 7 4 3 2 2" xfId="11563"/>
    <cellStyle name="Calc cel 7 4 3 2 2 2" xfId="41671"/>
    <cellStyle name="Calc cel 7 4 3 2 3" xfId="36937"/>
    <cellStyle name="Calc cel 7 4 3 3" xfId="7081"/>
    <cellStyle name="Calc cel 7 4 3 3 2" xfId="13368"/>
    <cellStyle name="Calc cel 7 4 3 3 2 2" xfId="42499"/>
    <cellStyle name="Calc cel 7 4 3 3 3" xfId="37836"/>
    <cellStyle name="Calc cel 7 4 3 4" xfId="9007"/>
    <cellStyle name="Calc cel 7 4 3 4 2" xfId="39353"/>
    <cellStyle name="Calc cel 7 4 3 5" xfId="15031"/>
    <cellStyle name="Calc cel 7 4 3 5 2" xfId="43260"/>
    <cellStyle name="Calc cel 7 4 3 6" xfId="15725"/>
    <cellStyle name="Calc cel 7 4 3 6 2" xfId="43574"/>
    <cellStyle name="Calc cel 7 4 3 7" xfId="16343"/>
    <cellStyle name="Calc cel 7 4 3 7 2" xfId="43859"/>
    <cellStyle name="Calc cel 7 4 3 8" xfId="4990"/>
    <cellStyle name="Calc cel 7 4 3 9" xfId="36884"/>
    <cellStyle name="Calc cel 7 4 4" xfId="6039"/>
    <cellStyle name="Calc cel 7 4 4 2" xfId="12413"/>
    <cellStyle name="Calc cel 7 4 4 2 2" xfId="42058"/>
    <cellStyle name="Calc cel 7 4 4 3" xfId="37361"/>
    <cellStyle name="Calc cel 7 4 5" xfId="6460"/>
    <cellStyle name="Calc cel 7 4 5 2" xfId="12783"/>
    <cellStyle name="Calc cel 7 4 5 2 2" xfId="42227"/>
    <cellStyle name="Calc cel 7 4 5 3" xfId="37550"/>
    <cellStyle name="Calc cel 7 4 6" xfId="2939"/>
    <cellStyle name="Calc cel 7 4 6 2" xfId="10177"/>
    <cellStyle name="Calc cel 7 4 6 2 2" xfId="40411"/>
    <cellStyle name="Calc cel 7 4 6 3" xfId="35316"/>
    <cellStyle name="Calc cel 7 4 7" xfId="5948"/>
    <cellStyle name="Calc cel 7 4 7 2" xfId="37315"/>
    <cellStyle name="Calc cel 7 4 8" xfId="14209"/>
    <cellStyle name="Calc cel 7 4 8 2" xfId="42883"/>
    <cellStyle name="Calc cel 7 4 9" xfId="14397"/>
    <cellStyle name="Calc cel 7 4 9 2" xfId="42967"/>
    <cellStyle name="Calc cel 7 5" xfId="941"/>
    <cellStyle name="Calc cel 7 5 2" xfId="6157"/>
    <cellStyle name="Calc cel 7 5 2 2" xfId="12523"/>
    <cellStyle name="Calc cel 7 5 2 2 2" xfId="42117"/>
    <cellStyle name="Calc cel 7 5 2 3" xfId="37423"/>
    <cellStyle name="Calc cel 7 5 3" xfId="6127"/>
    <cellStyle name="Calc cel 7 5 3 2" xfId="12495"/>
    <cellStyle name="Calc cel 7 5 3 2 2" xfId="42103"/>
    <cellStyle name="Calc cel 7 5 3 3" xfId="37407"/>
    <cellStyle name="Calc cel 7 5 4" xfId="7636"/>
    <cellStyle name="Calc cel 7 5 4 2" xfId="38262"/>
    <cellStyle name="Calc cel 7 5 5" xfId="13738"/>
    <cellStyle name="Calc cel 7 5 5 2" xfId="42673"/>
    <cellStyle name="Calc cel 7 5 6" xfId="14148"/>
    <cellStyle name="Calc cel 7 5 6 2" xfId="42856"/>
    <cellStyle name="Calc cel 7 5 7" xfId="14015"/>
    <cellStyle name="Calc cel 7 5 7 2" xfId="42796"/>
    <cellStyle name="Calc cel 7 5 8" xfId="3477"/>
    <cellStyle name="Calc cel 7 5 9" xfId="35730"/>
    <cellStyle name="Calc cel 7 6" xfId="2172"/>
    <cellStyle name="Calc cel 7 6 2" xfId="5633"/>
    <cellStyle name="Calc cel 7 6 2 2" xfId="12044"/>
    <cellStyle name="Calc cel 7 6 2 2 2" xfId="41876"/>
    <cellStyle name="Calc cel 7 6 2 3" xfId="37165"/>
    <cellStyle name="Calc cel 7 6 3" xfId="6790"/>
    <cellStyle name="Calc cel 7 6 3 2" xfId="13077"/>
    <cellStyle name="Calc cel 7 6 3 2 2" xfId="42359"/>
    <cellStyle name="Calc cel 7 6 3 3" xfId="37696"/>
    <cellStyle name="Calc cel 7 6 4" xfId="8716"/>
    <cellStyle name="Calc cel 7 6 4 2" xfId="39213"/>
    <cellStyle name="Calc cel 7 6 5" xfId="14740"/>
    <cellStyle name="Calc cel 7 6 5 2" xfId="43120"/>
    <cellStyle name="Calc cel 7 6 6" xfId="15434"/>
    <cellStyle name="Calc cel 7 6 6 2" xfId="43434"/>
    <cellStyle name="Calc cel 7 6 7" xfId="16052"/>
    <cellStyle name="Calc cel 7 6 7 2" xfId="43719"/>
    <cellStyle name="Calc cel 7 6 8" xfId="4699"/>
    <cellStyle name="Calc cel 7 6 9" xfId="36744"/>
    <cellStyle name="Calc cel 7 7" xfId="2958"/>
    <cellStyle name="Calc cel 7 7 2" xfId="10193"/>
    <cellStyle name="Calc cel 7 7 2 2" xfId="40419"/>
    <cellStyle name="Calc cel 7 7 3" xfId="35327"/>
    <cellStyle name="Calc cel 7 8" xfId="6050"/>
    <cellStyle name="Calc cel 7 8 2" xfId="12424"/>
    <cellStyle name="Calc cel 7 8 2 2" xfId="42068"/>
    <cellStyle name="Calc cel 7 8 3" xfId="37371"/>
    <cellStyle name="Calc cel 7 9" xfId="6608"/>
    <cellStyle name="Calc cel 7 9 2" xfId="12898"/>
    <cellStyle name="Calc cel 7 9 2 2" xfId="42277"/>
    <cellStyle name="Calc cel 7 9 3" xfId="37614"/>
    <cellStyle name="Calc cel 8" xfId="643"/>
    <cellStyle name="Calc cel 8 10" xfId="13614"/>
    <cellStyle name="Calc cel 8 10 2" xfId="42616"/>
    <cellStyle name="Calc cel 8 11" xfId="13480"/>
    <cellStyle name="Calc cel 8 11 2" xfId="42545"/>
    <cellStyle name="Calc cel 8 12" xfId="13919"/>
    <cellStyle name="Calc cel 8 12 2" xfId="42757"/>
    <cellStyle name="Calc cel 8 13" xfId="13475"/>
    <cellStyle name="Calc cel 8 13 2" xfId="42543"/>
    <cellStyle name="Calc cel 8 14" xfId="2727"/>
    <cellStyle name="Calc cel 8 15" xfId="35180"/>
    <cellStyle name="Calc cel 8 2" xfId="1037"/>
    <cellStyle name="Calc cel 8 2 10" xfId="14282"/>
    <cellStyle name="Calc cel 8 2 10 2" xfId="42914"/>
    <cellStyle name="Calc cel 8 2 11" xfId="14516"/>
    <cellStyle name="Calc cel 8 2 11 2" xfId="43017"/>
    <cellStyle name="Calc cel 8 2 12" xfId="15235"/>
    <cellStyle name="Calc cel 8 2 12 2" xfId="43343"/>
    <cellStyle name="Calc cel 8 2 13" xfId="2837"/>
    <cellStyle name="Calc cel 8 2 14" xfId="35261"/>
    <cellStyle name="Calc cel 8 2 2" xfId="1805"/>
    <cellStyle name="Calc cel 8 2 2 10" xfId="4332"/>
    <cellStyle name="Calc cel 8 2 2 11" xfId="36481"/>
    <cellStyle name="Calc cel 8 2 2 2" xfId="2390"/>
    <cellStyle name="Calc cel 8 2 2 2 2" xfId="6042"/>
    <cellStyle name="Calc cel 8 2 2 2 2 2" xfId="12416"/>
    <cellStyle name="Calc cel 8 2 2 2 2 2 2" xfId="42061"/>
    <cellStyle name="Calc cel 8 2 2 2 2 3" xfId="37364"/>
    <cellStyle name="Calc cel 8 2 2 2 3" xfId="7008"/>
    <cellStyle name="Calc cel 8 2 2 2 3 2" xfId="13295"/>
    <cellStyle name="Calc cel 8 2 2 2 3 2 2" xfId="42463"/>
    <cellStyle name="Calc cel 8 2 2 2 3 3" xfId="37800"/>
    <cellStyle name="Calc cel 8 2 2 2 4" xfId="8934"/>
    <cellStyle name="Calc cel 8 2 2 2 4 2" xfId="39317"/>
    <cellStyle name="Calc cel 8 2 2 2 5" xfId="14958"/>
    <cellStyle name="Calc cel 8 2 2 2 5 2" xfId="43224"/>
    <cellStyle name="Calc cel 8 2 2 2 6" xfId="15652"/>
    <cellStyle name="Calc cel 8 2 2 2 6 2" xfId="43538"/>
    <cellStyle name="Calc cel 8 2 2 2 7" xfId="16270"/>
    <cellStyle name="Calc cel 8 2 2 2 7 2" xfId="43823"/>
    <cellStyle name="Calc cel 8 2 2 2 8" xfId="4917"/>
    <cellStyle name="Calc cel 8 2 2 2 9" xfId="36848"/>
    <cellStyle name="Calc cel 8 2 2 3" xfId="2524"/>
    <cellStyle name="Calc cel 8 2 2 3 2" xfId="6406"/>
    <cellStyle name="Calc cel 8 2 2 3 2 2" xfId="12742"/>
    <cellStyle name="Calc cel 8 2 2 3 2 2 2" xfId="42210"/>
    <cellStyle name="Calc cel 8 2 2 3 2 3" xfId="37531"/>
    <cellStyle name="Calc cel 8 2 2 3 3" xfId="7142"/>
    <cellStyle name="Calc cel 8 2 2 3 3 2" xfId="13429"/>
    <cellStyle name="Calc cel 8 2 2 3 3 2 2" xfId="42527"/>
    <cellStyle name="Calc cel 8 2 2 3 3 3" xfId="37864"/>
    <cellStyle name="Calc cel 8 2 2 3 4" xfId="9068"/>
    <cellStyle name="Calc cel 8 2 2 3 4 2" xfId="39381"/>
    <cellStyle name="Calc cel 8 2 2 3 5" xfId="15092"/>
    <cellStyle name="Calc cel 8 2 2 3 5 2" xfId="43288"/>
    <cellStyle name="Calc cel 8 2 2 3 6" xfId="15786"/>
    <cellStyle name="Calc cel 8 2 2 3 6 2" xfId="43602"/>
    <cellStyle name="Calc cel 8 2 2 3 7" xfId="16404"/>
    <cellStyle name="Calc cel 8 2 2 3 7 2" xfId="43887"/>
    <cellStyle name="Calc cel 8 2 2 3 8" xfId="5051"/>
    <cellStyle name="Calc cel 8 2 2 3 9" xfId="36912"/>
    <cellStyle name="Calc cel 8 2 2 4" xfId="6049"/>
    <cellStyle name="Calc cel 8 2 2 4 2" xfId="12423"/>
    <cellStyle name="Calc cel 8 2 2 4 2 2" xfId="42067"/>
    <cellStyle name="Calc cel 8 2 2 4 3" xfId="37370"/>
    <cellStyle name="Calc cel 8 2 2 5" xfId="6539"/>
    <cellStyle name="Calc cel 8 2 2 5 2" xfId="12853"/>
    <cellStyle name="Calc cel 8 2 2 5 2 2" xfId="42263"/>
    <cellStyle name="Calc cel 8 2 2 5 3" xfId="37590"/>
    <cellStyle name="Calc cel 8 2 2 6" xfId="8349"/>
    <cellStyle name="Calc cel 8 2 2 6 2" xfId="38950"/>
    <cellStyle name="Calc cel 8 2 2 7" xfId="14480"/>
    <cellStyle name="Calc cel 8 2 2 7 2" xfId="43004"/>
    <cellStyle name="Calc cel 8 2 2 8" xfId="15208"/>
    <cellStyle name="Calc cel 8 2 2 8 2" xfId="43335"/>
    <cellStyle name="Calc cel 8 2 2 9" xfId="15867"/>
    <cellStyle name="Calc cel 8 2 2 9 2" xfId="43638"/>
    <cellStyle name="Calc cel 8 2 3" xfId="2008"/>
    <cellStyle name="Calc cel 8 2 3 2" xfId="5118"/>
    <cellStyle name="Calc cel 8 2 3 2 2" xfId="11570"/>
    <cellStyle name="Calc cel 8 2 3 2 2 2" xfId="41673"/>
    <cellStyle name="Calc cel 8 2 3 2 3" xfId="36939"/>
    <cellStyle name="Calc cel 8 2 3 3" xfId="6626"/>
    <cellStyle name="Calc cel 8 2 3 3 2" xfId="12913"/>
    <cellStyle name="Calc cel 8 2 3 3 2 2" xfId="42283"/>
    <cellStyle name="Calc cel 8 2 3 3 3" xfId="37620"/>
    <cellStyle name="Calc cel 8 2 3 4" xfId="8552"/>
    <cellStyle name="Calc cel 8 2 3 4 2" xfId="39137"/>
    <cellStyle name="Calc cel 8 2 3 5" xfId="14576"/>
    <cellStyle name="Calc cel 8 2 3 5 2" xfId="43044"/>
    <cellStyle name="Calc cel 8 2 3 6" xfId="15270"/>
    <cellStyle name="Calc cel 8 2 3 6 2" xfId="43358"/>
    <cellStyle name="Calc cel 8 2 3 7" xfId="15888"/>
    <cellStyle name="Calc cel 8 2 3 7 2" xfId="43643"/>
    <cellStyle name="Calc cel 8 2 3 8" xfId="4535"/>
    <cellStyle name="Calc cel 8 2 3 9" xfId="36668"/>
    <cellStyle name="Calc cel 8 2 4" xfId="2360"/>
    <cellStyle name="Calc cel 8 2 4 2" xfId="5883"/>
    <cellStyle name="Calc cel 8 2 4 2 2" xfId="12272"/>
    <cellStyle name="Calc cel 8 2 4 2 2 2" xfId="41986"/>
    <cellStyle name="Calc cel 8 2 4 2 3" xfId="37283"/>
    <cellStyle name="Calc cel 8 2 4 3" xfId="6978"/>
    <cellStyle name="Calc cel 8 2 4 3 2" xfId="13265"/>
    <cellStyle name="Calc cel 8 2 4 3 2 2" xfId="42446"/>
    <cellStyle name="Calc cel 8 2 4 3 3" xfId="37783"/>
    <cellStyle name="Calc cel 8 2 4 4" xfId="8904"/>
    <cellStyle name="Calc cel 8 2 4 4 2" xfId="39300"/>
    <cellStyle name="Calc cel 8 2 4 5" xfId="14928"/>
    <cellStyle name="Calc cel 8 2 4 5 2" xfId="43207"/>
    <cellStyle name="Calc cel 8 2 4 6" xfId="15622"/>
    <cellStyle name="Calc cel 8 2 4 6 2" xfId="43521"/>
    <cellStyle name="Calc cel 8 2 4 7" xfId="16240"/>
    <cellStyle name="Calc cel 8 2 4 7 2" xfId="43806"/>
    <cellStyle name="Calc cel 8 2 4 8" xfId="4887"/>
    <cellStyle name="Calc cel 8 2 4 9" xfId="36831"/>
    <cellStyle name="Calc cel 8 2 5" xfId="5946"/>
    <cellStyle name="Calc cel 8 2 5 2" xfId="12328"/>
    <cellStyle name="Calc cel 8 2 5 2 2" xfId="42014"/>
    <cellStyle name="Calc cel 8 2 5 3" xfId="37314"/>
    <cellStyle name="Calc cel 8 2 6" xfId="6369"/>
    <cellStyle name="Calc cel 8 2 6 2" xfId="12707"/>
    <cellStyle name="Calc cel 8 2 6 2 2" xfId="42194"/>
    <cellStyle name="Calc cel 8 2 6 3" xfId="37515"/>
    <cellStyle name="Calc cel 8 2 7" xfId="6335"/>
    <cellStyle name="Calc cel 8 2 7 2" xfId="12678"/>
    <cellStyle name="Calc cel 8 2 7 2 2" xfId="42181"/>
    <cellStyle name="Calc cel 8 2 7 3" xfId="37499"/>
    <cellStyle name="Calc cel 8 2 8" xfId="5245"/>
    <cellStyle name="Calc cel 8 2 8 2" xfId="36991"/>
    <cellStyle name="Calc cel 8 2 9" xfId="13795"/>
    <cellStyle name="Calc cel 8 2 9 2" xfId="42704"/>
    <cellStyle name="Calc cel 8 3" xfId="1194"/>
    <cellStyle name="Calc cel 8 3 10" xfId="14212"/>
    <cellStyle name="Calc cel 8 3 10 2" xfId="42884"/>
    <cellStyle name="Calc cel 8 3 11" xfId="14400"/>
    <cellStyle name="Calc cel 8 3 11 2" xfId="42968"/>
    <cellStyle name="Calc cel 8 3 12" xfId="3721"/>
    <cellStyle name="Calc cel 8 3 13" xfId="35935"/>
    <cellStyle name="Calc cel 8 3 2" xfId="2109"/>
    <cellStyle name="Calc cel 8 3 2 2" xfId="5468"/>
    <cellStyle name="Calc cel 8 3 2 2 2" xfId="11896"/>
    <cellStyle name="Calc cel 8 3 2 2 2 2" xfId="41810"/>
    <cellStyle name="Calc cel 8 3 2 2 3" xfId="37087"/>
    <cellStyle name="Calc cel 8 3 2 3" xfId="6727"/>
    <cellStyle name="Calc cel 8 3 2 3 2" xfId="13014"/>
    <cellStyle name="Calc cel 8 3 2 3 2 2" xfId="42329"/>
    <cellStyle name="Calc cel 8 3 2 3 3" xfId="37666"/>
    <cellStyle name="Calc cel 8 3 2 4" xfId="8653"/>
    <cellStyle name="Calc cel 8 3 2 4 2" xfId="39183"/>
    <cellStyle name="Calc cel 8 3 2 5" xfId="14677"/>
    <cellStyle name="Calc cel 8 3 2 5 2" xfId="43090"/>
    <cellStyle name="Calc cel 8 3 2 6" xfId="15371"/>
    <cellStyle name="Calc cel 8 3 2 6 2" xfId="43404"/>
    <cellStyle name="Calc cel 8 3 2 7" xfId="15989"/>
    <cellStyle name="Calc cel 8 3 2 7 2" xfId="43689"/>
    <cellStyle name="Calc cel 8 3 2 8" xfId="4636"/>
    <cellStyle name="Calc cel 8 3 2 9" xfId="36714"/>
    <cellStyle name="Calc cel 8 3 3" xfId="2434"/>
    <cellStyle name="Calc cel 8 3 3 2" xfId="5463"/>
    <cellStyle name="Calc cel 8 3 3 2 2" xfId="11891"/>
    <cellStyle name="Calc cel 8 3 3 2 2 2" xfId="41805"/>
    <cellStyle name="Calc cel 8 3 3 2 3" xfId="37082"/>
    <cellStyle name="Calc cel 8 3 3 3" xfId="7052"/>
    <cellStyle name="Calc cel 8 3 3 3 2" xfId="13339"/>
    <cellStyle name="Calc cel 8 3 3 3 2 2" xfId="42483"/>
    <cellStyle name="Calc cel 8 3 3 3 3" xfId="37820"/>
    <cellStyle name="Calc cel 8 3 3 4" xfId="8978"/>
    <cellStyle name="Calc cel 8 3 3 4 2" xfId="39337"/>
    <cellStyle name="Calc cel 8 3 3 5" xfId="15002"/>
    <cellStyle name="Calc cel 8 3 3 5 2" xfId="43244"/>
    <cellStyle name="Calc cel 8 3 3 6" xfId="15696"/>
    <cellStyle name="Calc cel 8 3 3 6 2" xfId="43558"/>
    <cellStyle name="Calc cel 8 3 3 7" xfId="16314"/>
    <cellStyle name="Calc cel 8 3 3 7 2" xfId="43843"/>
    <cellStyle name="Calc cel 8 3 3 8" xfId="4961"/>
    <cellStyle name="Calc cel 8 3 3 9" xfId="36868"/>
    <cellStyle name="Calc cel 8 3 4" xfId="5493"/>
    <cellStyle name="Calc cel 8 3 4 2" xfId="11919"/>
    <cellStyle name="Calc cel 8 3 4 2 2" xfId="41821"/>
    <cellStyle name="Calc cel 8 3 4 3" xfId="37100"/>
    <cellStyle name="Calc cel 8 3 5" xfId="5414"/>
    <cellStyle name="Calc cel 8 3 5 2" xfId="11846"/>
    <cellStyle name="Calc cel 8 3 5 2 2" xfId="41785"/>
    <cellStyle name="Calc cel 8 3 5 3" xfId="37059"/>
    <cellStyle name="Calc cel 8 3 6" xfId="6099"/>
    <cellStyle name="Calc cel 8 3 6 2" xfId="12471"/>
    <cellStyle name="Calc cel 8 3 6 2 2" xfId="42091"/>
    <cellStyle name="Calc cel 8 3 6 3" xfId="37394"/>
    <cellStyle name="Calc cel 8 3 7" xfId="6590"/>
    <cellStyle name="Calc cel 8 3 7 2" xfId="37606"/>
    <cellStyle name="Calc cel 8 3 8" xfId="13910"/>
    <cellStyle name="Calc cel 8 3 8 2" xfId="42754"/>
    <cellStyle name="Calc cel 8 3 9" xfId="13626"/>
    <cellStyle name="Calc cel 8 3 9 2" xfId="42620"/>
    <cellStyle name="Calc cel 8 4" xfId="2334"/>
    <cellStyle name="Calc cel 8 4 2" xfId="5252"/>
    <cellStyle name="Calc cel 8 4 2 2" xfId="11690"/>
    <cellStyle name="Calc cel 8 4 2 2 2" xfId="41723"/>
    <cellStyle name="Calc cel 8 4 2 3" xfId="36995"/>
    <cellStyle name="Calc cel 8 4 3" xfId="6952"/>
    <cellStyle name="Calc cel 8 4 3 2" xfId="13239"/>
    <cellStyle name="Calc cel 8 4 3 2 2" xfId="42435"/>
    <cellStyle name="Calc cel 8 4 3 3" xfId="37772"/>
    <cellStyle name="Calc cel 8 4 4" xfId="8878"/>
    <cellStyle name="Calc cel 8 4 4 2" xfId="39289"/>
    <cellStyle name="Calc cel 8 4 5" xfId="14902"/>
    <cellStyle name="Calc cel 8 4 5 2" xfId="43196"/>
    <cellStyle name="Calc cel 8 4 6" xfId="15596"/>
    <cellStyle name="Calc cel 8 4 6 2" xfId="43510"/>
    <cellStyle name="Calc cel 8 4 7" xfId="16214"/>
    <cellStyle name="Calc cel 8 4 7 2" xfId="43795"/>
    <cellStyle name="Calc cel 8 4 8" xfId="4861"/>
    <cellStyle name="Calc cel 8 4 9" xfId="36820"/>
    <cellStyle name="Calc cel 8 5" xfId="2296"/>
    <cellStyle name="Calc cel 8 5 2" xfId="5659"/>
    <cellStyle name="Calc cel 8 5 2 2" xfId="12068"/>
    <cellStyle name="Calc cel 8 5 2 2 2" xfId="41886"/>
    <cellStyle name="Calc cel 8 5 2 3" xfId="37176"/>
    <cellStyle name="Calc cel 8 5 3" xfId="6914"/>
    <cellStyle name="Calc cel 8 5 3 2" xfId="13201"/>
    <cellStyle name="Calc cel 8 5 3 2 2" xfId="42414"/>
    <cellStyle name="Calc cel 8 5 3 3" xfId="37751"/>
    <cellStyle name="Calc cel 8 5 4" xfId="8840"/>
    <cellStyle name="Calc cel 8 5 4 2" xfId="39268"/>
    <cellStyle name="Calc cel 8 5 5" xfId="14864"/>
    <cellStyle name="Calc cel 8 5 5 2" xfId="43175"/>
    <cellStyle name="Calc cel 8 5 6" xfId="15558"/>
    <cellStyle name="Calc cel 8 5 6 2" xfId="43489"/>
    <cellStyle name="Calc cel 8 5 7" xfId="16176"/>
    <cellStyle name="Calc cel 8 5 7 2" xfId="43774"/>
    <cellStyle name="Calc cel 8 5 8" xfId="4823"/>
    <cellStyle name="Calc cel 8 5 9" xfId="36799"/>
    <cellStyle name="Calc cel 8 6" xfId="2968"/>
    <cellStyle name="Calc cel 8 6 2" xfId="10203"/>
    <cellStyle name="Calc cel 8 6 2 2" xfId="40425"/>
    <cellStyle name="Calc cel 8 6 3" xfId="35333"/>
    <cellStyle name="Calc cel 8 7" xfId="5202"/>
    <cellStyle name="Calc cel 8 7 2" xfId="11650"/>
    <cellStyle name="Calc cel 8 7 2 2" xfId="41705"/>
    <cellStyle name="Calc cel 8 7 3" xfId="36972"/>
    <cellStyle name="Calc cel 8 8" xfId="6195"/>
    <cellStyle name="Calc cel 8 8 2" xfId="12559"/>
    <cellStyle name="Calc cel 8 8 2 2" xfId="42133"/>
    <cellStyle name="Calc cel 8 8 3" xfId="37440"/>
    <cellStyle name="Calc cel 8 9" xfId="2851"/>
    <cellStyle name="Calc cel 8 9 2" xfId="35264"/>
    <cellStyle name="Calc cel 9" xfId="35037"/>
    <cellStyle name="Calculation 2" xfId="249"/>
    <cellStyle name="Calculation 3" xfId="250"/>
    <cellStyle name="Calculation 3 10" xfId="2004"/>
    <cellStyle name="Calculation 3 10 2" xfId="5865"/>
    <cellStyle name="Calculation 3 10 2 2" xfId="12256"/>
    <cellStyle name="Calculation 3 10 3" xfId="6622"/>
    <cellStyle name="Calculation 3 10 3 2" xfId="12909"/>
    <cellStyle name="Calculation 3 10 4" xfId="8548"/>
    <cellStyle name="Calculation 3 10 5" xfId="14572"/>
    <cellStyle name="Calculation 3 10 6" xfId="15266"/>
    <cellStyle name="Calculation 3 10 7" xfId="15884"/>
    <cellStyle name="Calculation 3 10 8" xfId="4531"/>
    <cellStyle name="Calculation 3 11" xfId="754"/>
    <cellStyle name="Calculation 3 11 2" xfId="2984"/>
    <cellStyle name="Calculation 3 11 2 2" xfId="10218"/>
    <cellStyle name="Calculation 3 11 3" xfId="5284"/>
    <cellStyle name="Calculation 3 11 3 2" xfId="11720"/>
    <cellStyle name="Calculation 3 11 4" xfId="7449"/>
    <cellStyle name="Calculation 3 11 5" xfId="13875"/>
    <cellStyle name="Calculation 3 11 6" xfId="14086"/>
    <cellStyle name="Calculation 3 11 7" xfId="13994"/>
    <cellStyle name="Calculation 3 11 8" xfId="3290"/>
    <cellStyle name="Calculation 3 12" xfId="2926"/>
    <cellStyle name="Calculation 3 12 2" xfId="10167"/>
    <cellStyle name="Calculation 3 13" xfId="5749"/>
    <cellStyle name="Calculation 3 13 2" xfId="12153"/>
    <cellStyle name="Calculation 3 14" xfId="6193"/>
    <cellStyle name="Calculation 3 14 2" xfId="12557"/>
    <cellStyle name="Calculation 3 15" xfId="6586"/>
    <cellStyle name="Calculation 3 16" xfId="9898"/>
    <cellStyle name="Calculation 3 17" xfId="11138"/>
    <cellStyle name="Calculation 3 18" xfId="13530"/>
    <cellStyle name="Calculation 3 19" xfId="14323"/>
    <cellStyle name="Calculation 3 2" xfId="491"/>
    <cellStyle name="Calculation 3 2 10" xfId="5354"/>
    <cellStyle name="Calculation 3 2 11" xfId="13502"/>
    <cellStyle name="Calculation 3 2 12" xfId="10063"/>
    <cellStyle name="Calculation 3 2 13" xfId="9857"/>
    <cellStyle name="Calculation 3 2 14" xfId="10090"/>
    <cellStyle name="Calculation 3 2 15" xfId="2604"/>
    <cellStyle name="Calculation 3 2 2" xfId="566"/>
    <cellStyle name="Calculation 3 2 2 10" xfId="14200"/>
    <cellStyle name="Calculation 3 2 2 11" xfId="14389"/>
    <cellStyle name="Calculation 3 2 2 12" xfId="15127"/>
    <cellStyle name="Calculation 3 2 2 13" xfId="2815"/>
    <cellStyle name="Calculation 3 2 2 2" xfId="1783"/>
    <cellStyle name="Calculation 3 2 2 2 10" xfId="4310"/>
    <cellStyle name="Calculation 3 2 2 2 2" xfId="2448"/>
    <cellStyle name="Calculation 3 2 2 2 2 2" xfId="5695"/>
    <cellStyle name="Calculation 3 2 2 2 2 2 2" xfId="12101"/>
    <cellStyle name="Calculation 3 2 2 2 2 3" xfId="7066"/>
    <cellStyle name="Calculation 3 2 2 2 2 3 2" xfId="13353"/>
    <cellStyle name="Calculation 3 2 2 2 2 4" xfId="8992"/>
    <cellStyle name="Calculation 3 2 2 2 2 5" xfId="15016"/>
    <cellStyle name="Calculation 3 2 2 2 2 6" xfId="15710"/>
    <cellStyle name="Calculation 3 2 2 2 2 7" xfId="16328"/>
    <cellStyle name="Calculation 3 2 2 2 2 8" xfId="4975"/>
    <cellStyle name="Calculation 3 2 2 2 3" xfId="2502"/>
    <cellStyle name="Calculation 3 2 2 2 3 2" xfId="5094"/>
    <cellStyle name="Calculation 3 2 2 2 3 2 2" xfId="11547"/>
    <cellStyle name="Calculation 3 2 2 2 3 3" xfId="7120"/>
    <cellStyle name="Calculation 3 2 2 2 3 3 2" xfId="13407"/>
    <cellStyle name="Calculation 3 2 2 2 3 4" xfId="9046"/>
    <cellStyle name="Calculation 3 2 2 2 3 5" xfId="15070"/>
    <cellStyle name="Calculation 3 2 2 2 3 6" xfId="15764"/>
    <cellStyle name="Calculation 3 2 2 2 3 7" xfId="16382"/>
    <cellStyle name="Calculation 3 2 2 2 3 8" xfId="5029"/>
    <cellStyle name="Calculation 3 2 2 2 4" xfId="6010"/>
    <cellStyle name="Calculation 3 2 2 2 4 2" xfId="12386"/>
    <cellStyle name="Calculation 3 2 2 2 5" xfId="6517"/>
    <cellStyle name="Calculation 3 2 2 2 5 2" xfId="12831"/>
    <cellStyle name="Calculation 3 2 2 2 6" xfId="8327"/>
    <cellStyle name="Calculation 3 2 2 2 7" xfId="14458"/>
    <cellStyle name="Calculation 3 2 2 2 8" xfId="15186"/>
    <cellStyle name="Calculation 3 2 2 2 9" xfId="15845"/>
    <cellStyle name="Calculation 3 2 2 3" xfId="2216"/>
    <cellStyle name="Calculation 3 2 2 3 2" xfId="5426"/>
    <cellStyle name="Calculation 3 2 2 3 2 2" xfId="11856"/>
    <cellStyle name="Calculation 3 2 2 3 3" xfId="6834"/>
    <cellStyle name="Calculation 3 2 2 3 3 2" xfId="13121"/>
    <cellStyle name="Calculation 3 2 2 3 4" xfId="8760"/>
    <cellStyle name="Calculation 3 2 2 3 5" xfId="14784"/>
    <cellStyle name="Calculation 3 2 2 3 6" xfId="15478"/>
    <cellStyle name="Calculation 3 2 2 3 7" xfId="16096"/>
    <cellStyle name="Calculation 3 2 2 3 8" xfId="4743"/>
    <cellStyle name="Calculation 3 2 2 4" xfId="2086"/>
    <cellStyle name="Calculation 3 2 2 4 2" xfId="5428"/>
    <cellStyle name="Calculation 3 2 2 4 2 2" xfId="11858"/>
    <cellStyle name="Calculation 3 2 2 4 3" xfId="6704"/>
    <cellStyle name="Calculation 3 2 2 4 3 2" xfId="12991"/>
    <cellStyle name="Calculation 3 2 2 4 4" xfId="8630"/>
    <cellStyle name="Calculation 3 2 2 4 5" xfId="14654"/>
    <cellStyle name="Calculation 3 2 2 4 6" xfId="15348"/>
    <cellStyle name="Calculation 3 2 2 4 7" xfId="15966"/>
    <cellStyle name="Calculation 3 2 2 4 8" xfId="4613"/>
    <cellStyle name="Calculation 3 2 2 5" xfId="3057"/>
    <cellStyle name="Calculation 3 2 2 5 2" xfId="10287"/>
    <cellStyle name="Calculation 3 2 2 6" xfId="5323"/>
    <cellStyle name="Calculation 3 2 2 6 2" xfId="11759"/>
    <cellStyle name="Calculation 3 2 2 7" xfId="2956"/>
    <cellStyle name="Calculation 3 2 2 7 2" xfId="10191"/>
    <cellStyle name="Calculation 3 2 2 8" xfId="7215"/>
    <cellStyle name="Calculation 3 2 2 9" xfId="13559"/>
    <cellStyle name="Calculation 3 2 3" xfId="1117"/>
    <cellStyle name="Calculation 3 2 3 10" xfId="13623"/>
    <cellStyle name="Calculation 3 2 3 11" xfId="13523"/>
    <cellStyle name="Calculation 3 2 3 12" xfId="3644"/>
    <cellStyle name="Calculation 3 2 3 2" xfId="2169"/>
    <cellStyle name="Calculation 3 2 3 2 2" xfId="5140"/>
    <cellStyle name="Calculation 3 2 3 2 2 2" xfId="11589"/>
    <cellStyle name="Calculation 3 2 3 2 3" xfId="6787"/>
    <cellStyle name="Calculation 3 2 3 2 3 2" xfId="13074"/>
    <cellStyle name="Calculation 3 2 3 2 4" xfId="8713"/>
    <cellStyle name="Calculation 3 2 3 2 5" xfId="14737"/>
    <cellStyle name="Calculation 3 2 3 2 6" xfId="15431"/>
    <cellStyle name="Calculation 3 2 3 2 7" xfId="16049"/>
    <cellStyle name="Calculation 3 2 3 2 8" xfId="4696"/>
    <cellStyle name="Calculation 3 2 3 3" xfId="2420"/>
    <cellStyle name="Calculation 3 2 3 3 2" xfId="5685"/>
    <cellStyle name="Calculation 3 2 3 3 2 2" xfId="12091"/>
    <cellStyle name="Calculation 3 2 3 3 3" xfId="7038"/>
    <cellStyle name="Calculation 3 2 3 3 3 2" xfId="13325"/>
    <cellStyle name="Calculation 3 2 3 3 4" xfId="8964"/>
    <cellStyle name="Calculation 3 2 3 3 5" xfId="14988"/>
    <cellStyle name="Calculation 3 2 3 3 6" xfId="15682"/>
    <cellStyle name="Calculation 3 2 3 3 7" xfId="16300"/>
    <cellStyle name="Calculation 3 2 3 3 8" xfId="4947"/>
    <cellStyle name="Calculation 3 2 3 4" xfId="5565"/>
    <cellStyle name="Calculation 3 2 3 4 2" xfId="11983"/>
    <cellStyle name="Calculation 3 2 3 5" xfId="6333"/>
    <cellStyle name="Calculation 3 2 3 5 2" xfId="12676"/>
    <cellStyle name="Calculation 3 2 3 6" xfId="6556"/>
    <cellStyle name="Calculation 3 2 3 6 2" xfId="12867"/>
    <cellStyle name="Calculation 3 2 3 7" xfId="6426"/>
    <cellStyle name="Calculation 3 2 3 8" xfId="13857"/>
    <cellStyle name="Calculation 3 2 3 9" xfId="13535"/>
    <cellStyle name="Calculation 3 2 4" xfId="1546"/>
    <cellStyle name="Calculation 3 2 4 10" xfId="14204"/>
    <cellStyle name="Calculation 3 2 4 11" xfId="14392"/>
    <cellStyle name="Calculation 3 2 4 12" xfId="4073"/>
    <cellStyle name="Calculation 3 2 4 2" xfId="2053"/>
    <cellStyle name="Calculation 3 2 4 2 2" xfId="5588"/>
    <cellStyle name="Calculation 3 2 4 2 2 2" xfId="12006"/>
    <cellStyle name="Calculation 3 2 4 2 3" xfId="6671"/>
    <cellStyle name="Calculation 3 2 4 2 3 2" xfId="12958"/>
    <cellStyle name="Calculation 3 2 4 2 4" xfId="8597"/>
    <cellStyle name="Calculation 3 2 4 2 5" xfId="14621"/>
    <cellStyle name="Calculation 3 2 4 2 6" xfId="15315"/>
    <cellStyle name="Calculation 3 2 4 2 7" xfId="15933"/>
    <cellStyle name="Calculation 3 2 4 2 8" xfId="4580"/>
    <cellStyle name="Calculation 3 2 4 3" xfId="2298"/>
    <cellStyle name="Calculation 3 2 4 3 2" xfId="5510"/>
    <cellStyle name="Calculation 3 2 4 3 2 2" xfId="11935"/>
    <cellStyle name="Calculation 3 2 4 3 3" xfId="6916"/>
    <cellStyle name="Calculation 3 2 4 3 3 2" xfId="13203"/>
    <cellStyle name="Calculation 3 2 4 3 4" xfId="8842"/>
    <cellStyle name="Calculation 3 2 4 3 5" xfId="14866"/>
    <cellStyle name="Calculation 3 2 4 3 6" xfId="15560"/>
    <cellStyle name="Calculation 3 2 4 3 7" xfId="16178"/>
    <cellStyle name="Calculation 3 2 4 3 8" xfId="4825"/>
    <cellStyle name="Calculation 3 2 4 4" xfId="6260"/>
    <cellStyle name="Calculation 3 2 4 4 2" xfId="12616"/>
    <cellStyle name="Calculation 3 2 4 5" xfId="3190"/>
    <cellStyle name="Calculation 3 2 4 5 2" xfId="10419"/>
    <cellStyle name="Calculation 3 2 4 6" xfId="5324"/>
    <cellStyle name="Calculation 3 2 4 6 2" xfId="11760"/>
    <cellStyle name="Calculation 3 2 4 7" xfId="6281"/>
    <cellStyle name="Calculation 3 2 4 8" xfId="14120"/>
    <cellStyle name="Calculation 3 2 4 9" xfId="13930"/>
    <cellStyle name="Calculation 3 2 5" xfId="764"/>
    <cellStyle name="Calculation 3 2 5 2" xfId="2992"/>
    <cellStyle name="Calculation 3 2 5 2 2" xfId="10226"/>
    <cellStyle name="Calculation 3 2 5 3" xfId="2945"/>
    <cellStyle name="Calculation 3 2 5 3 2" xfId="10181"/>
    <cellStyle name="Calculation 3 2 5 4" xfId="7459"/>
    <cellStyle name="Calculation 3 2 5 5" xfId="14172"/>
    <cellStyle name="Calculation 3 2 5 6" xfId="14371"/>
    <cellStyle name="Calculation 3 2 5 7" xfId="15117"/>
    <cellStyle name="Calculation 3 2 5 8" xfId="3300"/>
    <cellStyle name="Calculation 3 2 6" xfId="2255"/>
    <cellStyle name="Calculation 3 2 6 2" xfId="5554"/>
    <cellStyle name="Calculation 3 2 6 2 2" xfId="11974"/>
    <cellStyle name="Calculation 3 2 6 3" xfId="6873"/>
    <cellStyle name="Calculation 3 2 6 3 2" xfId="13160"/>
    <cellStyle name="Calculation 3 2 6 4" xfId="8799"/>
    <cellStyle name="Calculation 3 2 6 5" xfId="14823"/>
    <cellStyle name="Calculation 3 2 6 6" xfId="15517"/>
    <cellStyle name="Calculation 3 2 6 7" xfId="16135"/>
    <cellStyle name="Calculation 3 2 6 8" xfId="4782"/>
    <cellStyle name="Calculation 3 2 7" xfId="5751"/>
    <cellStyle name="Calculation 3 2 7 2" xfId="12155"/>
    <cellStyle name="Calculation 3 2 8" xfId="5912"/>
    <cellStyle name="Calculation 3 2 8 2" xfId="12297"/>
    <cellStyle name="Calculation 3 2 9" xfId="5394"/>
    <cellStyle name="Calculation 3 2 9 2" xfId="11828"/>
    <cellStyle name="Calculation 3 20" xfId="2559"/>
    <cellStyle name="Calculation 3 3" xfId="498"/>
    <cellStyle name="Calculation 3 3 10" xfId="6118"/>
    <cellStyle name="Calculation 3 3 11" xfId="13509"/>
    <cellStyle name="Calculation 3 3 12" xfId="10733"/>
    <cellStyle name="Calculation 3 3 13" xfId="13447"/>
    <cellStyle name="Calculation 3 3 14" xfId="11273"/>
    <cellStyle name="Calculation 3 3 15" xfId="2611"/>
    <cellStyle name="Calculation 3 3 2" xfId="573"/>
    <cellStyle name="Calculation 3 3 2 10" xfId="14004"/>
    <cellStyle name="Calculation 3 3 2 11" xfId="14153"/>
    <cellStyle name="Calculation 3 3 2 12" xfId="14352"/>
    <cellStyle name="Calculation 3 3 2 13" xfId="2822"/>
    <cellStyle name="Calculation 3 3 2 2" xfId="1790"/>
    <cellStyle name="Calculation 3 3 2 2 10" xfId="4317"/>
    <cellStyle name="Calculation 3 3 2 2 2" xfId="2060"/>
    <cellStyle name="Calculation 3 3 2 2 2 2" xfId="5557"/>
    <cellStyle name="Calculation 3 3 2 2 2 2 2" xfId="11977"/>
    <cellStyle name="Calculation 3 3 2 2 2 3" xfId="6678"/>
    <cellStyle name="Calculation 3 3 2 2 2 3 2" xfId="12965"/>
    <cellStyle name="Calculation 3 3 2 2 2 4" xfId="8604"/>
    <cellStyle name="Calculation 3 3 2 2 2 5" xfId="14628"/>
    <cellStyle name="Calculation 3 3 2 2 2 6" xfId="15322"/>
    <cellStyle name="Calculation 3 3 2 2 2 7" xfId="15940"/>
    <cellStyle name="Calculation 3 3 2 2 2 8" xfId="4587"/>
    <cellStyle name="Calculation 3 3 2 2 3" xfId="2509"/>
    <cellStyle name="Calculation 3 3 2 2 3 2" xfId="6391"/>
    <cellStyle name="Calculation 3 3 2 2 3 2 2" xfId="12727"/>
    <cellStyle name="Calculation 3 3 2 2 3 3" xfId="7127"/>
    <cellStyle name="Calculation 3 3 2 2 3 3 2" xfId="13414"/>
    <cellStyle name="Calculation 3 3 2 2 3 4" xfId="9053"/>
    <cellStyle name="Calculation 3 3 2 2 3 5" xfId="15077"/>
    <cellStyle name="Calculation 3 3 2 2 3 6" xfId="15771"/>
    <cellStyle name="Calculation 3 3 2 2 3 7" xfId="16389"/>
    <cellStyle name="Calculation 3 3 2 2 3 8" xfId="5036"/>
    <cellStyle name="Calculation 3 3 2 2 4" xfId="3019"/>
    <cellStyle name="Calculation 3 3 2 2 4 2" xfId="10251"/>
    <cellStyle name="Calculation 3 3 2 2 5" xfId="6524"/>
    <cellStyle name="Calculation 3 3 2 2 5 2" xfId="12838"/>
    <cellStyle name="Calculation 3 3 2 2 6" xfId="8334"/>
    <cellStyle name="Calculation 3 3 2 2 7" xfId="14465"/>
    <cellStyle name="Calculation 3 3 2 2 8" xfId="15193"/>
    <cellStyle name="Calculation 3 3 2 2 9" xfId="15852"/>
    <cellStyle name="Calculation 3 3 2 3" xfId="2115"/>
    <cellStyle name="Calculation 3 3 2 3 2" xfId="3571"/>
    <cellStyle name="Calculation 3 3 2 3 2 2" xfId="10708"/>
    <cellStyle name="Calculation 3 3 2 3 3" xfId="6733"/>
    <cellStyle name="Calculation 3 3 2 3 3 2" xfId="13020"/>
    <cellStyle name="Calculation 3 3 2 3 4" xfId="8659"/>
    <cellStyle name="Calculation 3 3 2 3 5" xfId="14683"/>
    <cellStyle name="Calculation 3 3 2 3 6" xfId="15377"/>
    <cellStyle name="Calculation 3 3 2 3 7" xfId="15995"/>
    <cellStyle name="Calculation 3 3 2 3 8" xfId="4642"/>
    <cellStyle name="Calculation 3 3 2 4" xfId="2061"/>
    <cellStyle name="Calculation 3 3 2 4 2" xfId="2908"/>
    <cellStyle name="Calculation 3 3 2 4 2 2" xfId="10150"/>
    <cellStyle name="Calculation 3 3 2 4 3" xfId="6679"/>
    <cellStyle name="Calculation 3 3 2 4 3 2" xfId="12966"/>
    <cellStyle name="Calculation 3 3 2 4 4" xfId="8605"/>
    <cellStyle name="Calculation 3 3 2 4 5" xfId="14629"/>
    <cellStyle name="Calculation 3 3 2 4 6" xfId="15323"/>
    <cellStyle name="Calculation 3 3 2 4 7" xfId="15941"/>
    <cellStyle name="Calculation 3 3 2 4 8" xfId="4588"/>
    <cellStyle name="Calculation 3 3 2 5" xfId="3567"/>
    <cellStyle name="Calculation 3 3 2 5 2" xfId="10704"/>
    <cellStyle name="Calculation 3 3 2 6" xfId="5969"/>
    <cellStyle name="Calculation 3 3 2 6 2" xfId="12348"/>
    <cellStyle name="Calculation 3 3 2 7" xfId="6271"/>
    <cellStyle name="Calculation 3 3 2 7 2" xfId="12626"/>
    <cellStyle name="Calculation 3 3 2 8" xfId="5637"/>
    <cellStyle name="Calculation 3 3 2 9" xfId="13566"/>
    <cellStyle name="Calculation 3 3 3" xfId="1124"/>
    <cellStyle name="Calculation 3 3 3 10" xfId="14183"/>
    <cellStyle name="Calculation 3 3 3 11" xfId="14375"/>
    <cellStyle name="Calculation 3 3 3 12" xfId="3651"/>
    <cellStyle name="Calculation 3 3 3 2" xfId="2297"/>
    <cellStyle name="Calculation 3 3 3 2 2" xfId="6032"/>
    <cellStyle name="Calculation 3 3 3 2 2 2" xfId="12407"/>
    <cellStyle name="Calculation 3 3 3 2 3" xfId="6915"/>
    <cellStyle name="Calculation 3 3 3 2 3 2" xfId="13202"/>
    <cellStyle name="Calculation 3 3 3 2 4" xfId="8841"/>
    <cellStyle name="Calculation 3 3 3 2 5" xfId="14865"/>
    <cellStyle name="Calculation 3 3 3 2 6" xfId="15559"/>
    <cellStyle name="Calculation 3 3 3 2 7" xfId="16177"/>
    <cellStyle name="Calculation 3 3 3 2 8" xfId="4824"/>
    <cellStyle name="Calculation 3 3 3 3" xfId="2135"/>
    <cellStyle name="Calculation 3 3 3 3 2" xfId="5646"/>
    <cellStyle name="Calculation 3 3 3 3 2 2" xfId="12055"/>
    <cellStyle name="Calculation 3 3 3 3 3" xfId="6753"/>
    <cellStyle name="Calculation 3 3 3 3 3 2" xfId="13040"/>
    <cellStyle name="Calculation 3 3 3 3 4" xfId="8679"/>
    <cellStyle name="Calculation 3 3 3 3 5" xfId="14703"/>
    <cellStyle name="Calculation 3 3 3 3 6" xfId="15397"/>
    <cellStyle name="Calculation 3 3 3 3 7" xfId="16015"/>
    <cellStyle name="Calculation 3 3 3 3 8" xfId="4662"/>
    <cellStyle name="Calculation 3 3 3 4" xfId="5164"/>
    <cellStyle name="Calculation 3 3 3 4 2" xfId="11613"/>
    <cellStyle name="Calculation 3 3 3 5" xfId="6245"/>
    <cellStyle name="Calculation 3 3 3 5 2" xfId="12601"/>
    <cellStyle name="Calculation 3 3 3 6" xfId="5798"/>
    <cellStyle name="Calculation 3 3 3 6 2" xfId="12196"/>
    <cellStyle name="Calculation 3 3 3 7" xfId="6126"/>
    <cellStyle name="Calculation 3 3 3 8" xfId="13864"/>
    <cellStyle name="Calculation 3 3 3 9" xfId="13760"/>
    <cellStyle name="Calculation 3 3 4" xfId="1553"/>
    <cellStyle name="Calculation 3 3 4 10" xfId="14074"/>
    <cellStyle name="Calculation 3 3 4 11" xfId="13745"/>
    <cellStyle name="Calculation 3 3 4 12" xfId="4080"/>
    <cellStyle name="Calculation 3 3 4 2" xfId="725"/>
    <cellStyle name="Calculation 3 3 4 2 2" xfId="5970"/>
    <cellStyle name="Calculation 3 3 4 2 2 2" xfId="12349"/>
    <cellStyle name="Calculation 3 3 4 2 3" xfId="2957"/>
    <cellStyle name="Calculation 3 3 4 2 3 2" xfId="10192"/>
    <cellStyle name="Calculation 3 3 4 2 4" xfId="7420"/>
    <cellStyle name="Calculation 3 3 4 2 5" xfId="9925"/>
    <cellStyle name="Calculation 3 3 4 2 6" xfId="14176"/>
    <cellStyle name="Calculation 3 3 4 2 7" xfId="14372"/>
    <cellStyle name="Calculation 3 3 4 2 8" xfId="3261"/>
    <cellStyle name="Calculation 3 3 4 3" xfId="2018"/>
    <cellStyle name="Calculation 3 3 4 3 2" xfId="5744"/>
    <cellStyle name="Calculation 3 3 4 3 2 2" xfId="12149"/>
    <cellStyle name="Calculation 3 3 4 3 3" xfId="6636"/>
    <cellStyle name="Calculation 3 3 4 3 3 2" xfId="12923"/>
    <cellStyle name="Calculation 3 3 4 3 4" xfId="8562"/>
    <cellStyle name="Calculation 3 3 4 3 5" xfId="14586"/>
    <cellStyle name="Calculation 3 3 4 3 6" xfId="15280"/>
    <cellStyle name="Calculation 3 3 4 3 7" xfId="15898"/>
    <cellStyle name="Calculation 3 3 4 3 8" xfId="4545"/>
    <cellStyle name="Calculation 3 3 4 4" xfId="6306"/>
    <cellStyle name="Calculation 3 3 4 4 2" xfId="12657"/>
    <cellStyle name="Calculation 3 3 4 5" xfId="5908"/>
    <cellStyle name="Calculation 3 3 4 5 2" xfId="12293"/>
    <cellStyle name="Calculation 3 3 4 6" xfId="6585"/>
    <cellStyle name="Calculation 3 3 4 6 2" xfId="12885"/>
    <cellStyle name="Calculation 3 3 4 7" xfId="6611"/>
    <cellStyle name="Calculation 3 3 4 8" xfId="14127"/>
    <cellStyle name="Calculation 3 3 4 9" xfId="13595"/>
    <cellStyle name="Calculation 3 3 5" xfId="771"/>
    <cellStyle name="Calculation 3 3 5 2" xfId="5479"/>
    <cellStyle name="Calculation 3 3 5 2 2" xfId="11906"/>
    <cellStyle name="Calculation 3 3 5 3" xfId="6316"/>
    <cellStyle name="Calculation 3 3 5 3 2" xfId="12663"/>
    <cellStyle name="Calculation 3 3 5 4" xfId="7466"/>
    <cellStyle name="Calculation 3 3 5 5" xfId="14056"/>
    <cellStyle name="Calculation 3 3 5 6" xfId="14325"/>
    <cellStyle name="Calculation 3 3 5 7" xfId="14548"/>
    <cellStyle name="Calculation 3 3 5 8" xfId="3307"/>
    <cellStyle name="Calculation 3 3 6" xfId="2098"/>
    <cellStyle name="Calculation 3 3 6 2" xfId="5172"/>
    <cellStyle name="Calculation 3 3 6 2 2" xfId="11621"/>
    <cellStyle name="Calculation 3 3 6 3" xfId="6716"/>
    <cellStyle name="Calculation 3 3 6 3 2" xfId="13003"/>
    <cellStyle name="Calculation 3 3 6 4" xfId="8642"/>
    <cellStyle name="Calculation 3 3 6 5" xfId="14666"/>
    <cellStyle name="Calculation 3 3 6 6" xfId="15360"/>
    <cellStyle name="Calculation 3 3 6 7" xfId="15978"/>
    <cellStyle name="Calculation 3 3 6 8" xfId="4625"/>
    <cellStyle name="Calculation 3 3 7" xfId="6206"/>
    <cellStyle name="Calculation 3 3 7 2" xfId="12568"/>
    <cellStyle name="Calculation 3 3 8" xfId="6263"/>
    <cellStyle name="Calculation 3 3 8 2" xfId="12619"/>
    <cellStyle name="Calculation 3 3 9" xfId="6201"/>
    <cellStyle name="Calculation 3 3 9 2" xfId="12564"/>
    <cellStyle name="Calculation 3 4" xfId="488"/>
    <cellStyle name="Calculation 3 4 10" xfId="5902"/>
    <cellStyle name="Calculation 3 4 11" xfId="13499"/>
    <cellStyle name="Calculation 3 4 12" xfId="10091"/>
    <cellStyle name="Calculation 3 4 13" xfId="11279"/>
    <cellStyle name="Calculation 3 4 14" xfId="13469"/>
    <cellStyle name="Calculation 3 4 15" xfId="2601"/>
    <cellStyle name="Calculation 3 4 2" xfId="563"/>
    <cellStyle name="Calculation 3 4 2 10" xfId="13929"/>
    <cellStyle name="Calculation 3 4 2 11" xfId="13635"/>
    <cellStyle name="Calculation 3 4 2 12" xfId="13836"/>
    <cellStyle name="Calculation 3 4 2 13" xfId="2812"/>
    <cellStyle name="Calculation 3 4 2 2" xfId="1780"/>
    <cellStyle name="Calculation 3 4 2 2 10" xfId="4307"/>
    <cellStyle name="Calculation 3 4 2 2 2" xfId="2094"/>
    <cellStyle name="Calculation 3 4 2 2 2 2" xfId="5919"/>
    <cellStyle name="Calculation 3 4 2 2 2 2 2" xfId="12304"/>
    <cellStyle name="Calculation 3 4 2 2 2 3" xfId="6712"/>
    <cellStyle name="Calculation 3 4 2 2 2 3 2" xfId="12999"/>
    <cellStyle name="Calculation 3 4 2 2 2 4" xfId="8638"/>
    <cellStyle name="Calculation 3 4 2 2 2 5" xfId="14662"/>
    <cellStyle name="Calculation 3 4 2 2 2 6" xfId="15356"/>
    <cellStyle name="Calculation 3 4 2 2 2 7" xfId="15974"/>
    <cellStyle name="Calculation 3 4 2 2 2 8" xfId="4621"/>
    <cellStyle name="Calculation 3 4 2 2 3" xfId="2499"/>
    <cellStyle name="Calculation 3 4 2 2 3 2" xfId="5462"/>
    <cellStyle name="Calculation 3 4 2 2 3 2 2" xfId="11890"/>
    <cellStyle name="Calculation 3 4 2 2 3 3" xfId="7117"/>
    <cellStyle name="Calculation 3 4 2 2 3 3 2" xfId="13404"/>
    <cellStyle name="Calculation 3 4 2 2 3 4" xfId="9043"/>
    <cellStyle name="Calculation 3 4 2 2 3 5" xfId="15067"/>
    <cellStyle name="Calculation 3 4 2 2 3 6" xfId="15761"/>
    <cellStyle name="Calculation 3 4 2 2 3 7" xfId="16379"/>
    <cellStyle name="Calculation 3 4 2 2 3 8" xfId="5026"/>
    <cellStyle name="Calculation 3 4 2 2 4" xfId="5274"/>
    <cellStyle name="Calculation 3 4 2 2 4 2" xfId="11711"/>
    <cellStyle name="Calculation 3 4 2 2 5" xfId="6514"/>
    <cellStyle name="Calculation 3 4 2 2 5 2" xfId="12828"/>
    <cellStyle name="Calculation 3 4 2 2 6" xfId="8324"/>
    <cellStyle name="Calculation 3 4 2 2 7" xfId="14455"/>
    <cellStyle name="Calculation 3 4 2 2 8" xfId="15183"/>
    <cellStyle name="Calculation 3 4 2 2 9" xfId="15842"/>
    <cellStyle name="Calculation 3 4 2 3" xfId="2155"/>
    <cellStyle name="Calculation 3 4 2 3 2" xfId="6088"/>
    <cellStyle name="Calculation 3 4 2 3 2 2" xfId="12461"/>
    <cellStyle name="Calculation 3 4 2 3 3" xfId="6773"/>
    <cellStyle name="Calculation 3 4 2 3 3 2" xfId="13060"/>
    <cellStyle name="Calculation 3 4 2 3 4" xfId="8699"/>
    <cellStyle name="Calculation 3 4 2 3 5" xfId="14723"/>
    <cellStyle name="Calculation 3 4 2 3 6" xfId="15417"/>
    <cellStyle name="Calculation 3 4 2 3 7" xfId="16035"/>
    <cellStyle name="Calculation 3 4 2 3 8" xfId="4682"/>
    <cellStyle name="Calculation 3 4 2 4" xfId="2327"/>
    <cellStyle name="Calculation 3 4 2 4 2" xfId="5152"/>
    <cellStyle name="Calculation 3 4 2 4 2 2" xfId="11601"/>
    <cellStyle name="Calculation 3 4 2 4 3" xfId="6945"/>
    <cellStyle name="Calculation 3 4 2 4 3 2" xfId="13232"/>
    <cellStyle name="Calculation 3 4 2 4 4" xfId="8871"/>
    <cellStyle name="Calculation 3 4 2 4 5" xfId="14895"/>
    <cellStyle name="Calculation 3 4 2 4 6" xfId="15589"/>
    <cellStyle name="Calculation 3 4 2 4 7" xfId="16207"/>
    <cellStyle name="Calculation 3 4 2 4 8" xfId="4854"/>
    <cellStyle name="Calculation 3 4 2 5" xfId="2930"/>
    <cellStyle name="Calculation 3 4 2 5 2" xfId="10170"/>
    <cellStyle name="Calculation 3 4 2 6" xfId="6218"/>
    <cellStyle name="Calculation 3 4 2 6 2" xfId="12579"/>
    <cellStyle name="Calculation 3 4 2 7" xfId="6446"/>
    <cellStyle name="Calculation 3 4 2 7 2" xfId="12773"/>
    <cellStyle name="Calculation 3 4 2 8" xfId="7179"/>
    <cellStyle name="Calculation 3 4 2 9" xfId="13556"/>
    <cellStyle name="Calculation 3 4 3" xfId="1114"/>
    <cellStyle name="Calculation 3 4 3 10" xfId="13767"/>
    <cellStyle name="Calculation 3 4 3 11" xfId="13979"/>
    <cellStyle name="Calculation 3 4 3 12" xfId="3641"/>
    <cellStyle name="Calculation 3 4 3 2" xfId="2359"/>
    <cellStyle name="Calculation 3 4 3 2 2" xfId="5348"/>
    <cellStyle name="Calculation 3 4 3 2 2 2" xfId="11783"/>
    <cellStyle name="Calculation 3 4 3 2 3" xfId="6977"/>
    <cellStyle name="Calculation 3 4 3 2 3 2" xfId="13264"/>
    <cellStyle name="Calculation 3 4 3 2 4" xfId="8903"/>
    <cellStyle name="Calculation 3 4 3 2 5" xfId="14927"/>
    <cellStyle name="Calculation 3 4 3 2 6" xfId="15621"/>
    <cellStyle name="Calculation 3 4 3 2 7" xfId="16239"/>
    <cellStyle name="Calculation 3 4 3 2 8" xfId="4886"/>
    <cellStyle name="Calculation 3 4 3 3" xfId="2126"/>
    <cellStyle name="Calculation 3 4 3 3 2" xfId="2909"/>
    <cellStyle name="Calculation 3 4 3 3 2 2" xfId="10151"/>
    <cellStyle name="Calculation 3 4 3 3 3" xfId="6744"/>
    <cellStyle name="Calculation 3 4 3 3 3 2" xfId="13031"/>
    <cellStyle name="Calculation 3 4 3 3 4" xfId="8670"/>
    <cellStyle name="Calculation 3 4 3 3 5" xfId="14694"/>
    <cellStyle name="Calculation 3 4 3 3 6" xfId="15388"/>
    <cellStyle name="Calculation 3 4 3 3 7" xfId="16006"/>
    <cellStyle name="Calculation 3 4 3 3 8" xfId="4653"/>
    <cellStyle name="Calculation 3 4 3 4" xfId="5815"/>
    <cellStyle name="Calculation 3 4 3 4 2" xfId="12212"/>
    <cellStyle name="Calculation 3 4 3 5" xfId="6294"/>
    <cellStyle name="Calculation 3 4 3 5 2" xfId="12645"/>
    <cellStyle name="Calculation 3 4 3 6" xfId="5223"/>
    <cellStyle name="Calculation 3 4 3 6 2" xfId="11667"/>
    <cellStyle name="Calculation 3 4 3 7" xfId="5966"/>
    <cellStyle name="Calculation 3 4 3 8" xfId="13854"/>
    <cellStyle name="Calculation 3 4 3 9" xfId="14071"/>
    <cellStyle name="Calculation 3 4 4" xfId="1543"/>
    <cellStyle name="Calculation 3 4 4 10" xfId="14418"/>
    <cellStyle name="Calculation 3 4 4 11" xfId="15150"/>
    <cellStyle name="Calculation 3 4 4 12" xfId="4070"/>
    <cellStyle name="Calculation 3 4 4 2" xfId="2224"/>
    <cellStyle name="Calculation 3 4 4 2 2" xfId="5917"/>
    <cellStyle name="Calculation 3 4 4 2 2 2" xfId="12302"/>
    <cellStyle name="Calculation 3 4 4 2 3" xfId="6842"/>
    <cellStyle name="Calculation 3 4 4 2 3 2" xfId="13129"/>
    <cellStyle name="Calculation 3 4 4 2 4" xfId="8768"/>
    <cellStyle name="Calculation 3 4 4 2 5" xfId="14792"/>
    <cellStyle name="Calculation 3 4 4 2 6" xfId="15486"/>
    <cellStyle name="Calculation 3 4 4 2 7" xfId="16104"/>
    <cellStyle name="Calculation 3 4 4 2 8" xfId="4751"/>
    <cellStyle name="Calculation 3 4 4 3" xfId="2088"/>
    <cellStyle name="Calculation 3 4 4 3 2" xfId="5822"/>
    <cellStyle name="Calculation 3 4 4 3 2 2" xfId="12219"/>
    <cellStyle name="Calculation 3 4 4 3 3" xfId="6706"/>
    <cellStyle name="Calculation 3 4 4 3 3 2" xfId="12993"/>
    <cellStyle name="Calculation 3 4 4 3 4" xfId="8632"/>
    <cellStyle name="Calculation 3 4 4 3 5" xfId="14656"/>
    <cellStyle name="Calculation 3 4 4 3 6" xfId="15350"/>
    <cellStyle name="Calculation 3 4 4 3 7" xfId="15968"/>
    <cellStyle name="Calculation 3 4 4 3 8" xfId="4615"/>
    <cellStyle name="Calculation 3 4 4 4" xfId="3120"/>
    <cellStyle name="Calculation 3 4 4 4 2" xfId="10349"/>
    <cellStyle name="Calculation 3 4 4 5" xfId="6109"/>
    <cellStyle name="Calculation 3 4 4 5 2" xfId="12479"/>
    <cellStyle name="Calculation 3 4 4 6" xfId="5799"/>
    <cellStyle name="Calculation 3 4 4 6 2" xfId="12197"/>
    <cellStyle name="Calculation 3 4 4 7" xfId="3017"/>
    <cellStyle name="Calculation 3 4 4 8" xfId="14117"/>
    <cellStyle name="Calculation 3 4 4 9" xfId="14232"/>
    <cellStyle name="Calculation 3 4 5" xfId="761"/>
    <cellStyle name="Calculation 3 4 5 2" xfId="2861"/>
    <cellStyle name="Calculation 3 4 5 2 2" xfId="10105"/>
    <cellStyle name="Calculation 3 4 5 3" xfId="6013"/>
    <cellStyle name="Calculation 3 4 5 3 2" xfId="12389"/>
    <cellStyle name="Calculation 3 4 5 4" xfId="7456"/>
    <cellStyle name="Calculation 3 4 5 5" xfId="14273"/>
    <cellStyle name="Calculation 3 4 5 6" xfId="14508"/>
    <cellStyle name="Calculation 3 4 5 7" xfId="15230"/>
    <cellStyle name="Calculation 3 4 5 8" xfId="3297"/>
    <cellStyle name="Calculation 3 4 6" xfId="2010"/>
    <cellStyle name="Calculation 3 4 6 2" xfId="5778"/>
    <cellStyle name="Calculation 3 4 6 2 2" xfId="12176"/>
    <cellStyle name="Calculation 3 4 6 3" xfId="6628"/>
    <cellStyle name="Calculation 3 4 6 3 2" xfId="12915"/>
    <cellStyle name="Calculation 3 4 6 4" xfId="8554"/>
    <cellStyle name="Calculation 3 4 6 5" xfId="14578"/>
    <cellStyle name="Calculation 3 4 6 6" xfId="15272"/>
    <cellStyle name="Calculation 3 4 6 7" xfId="15890"/>
    <cellStyle name="Calculation 3 4 6 8" xfId="4537"/>
    <cellStyle name="Calculation 3 4 7" xfId="6323"/>
    <cellStyle name="Calculation 3 4 7 2" xfId="12669"/>
    <cellStyle name="Calculation 3 4 8" xfId="6055"/>
    <cellStyle name="Calculation 3 4 8 2" xfId="12429"/>
    <cellStyle name="Calculation 3 4 9" xfId="5499"/>
    <cellStyle name="Calculation 3 4 9 2" xfId="11925"/>
    <cellStyle name="Calculation 3 5" xfId="634"/>
    <cellStyle name="Calculation 3 5 10" xfId="6574"/>
    <cellStyle name="Calculation 3 5 11" xfId="13606"/>
    <cellStyle name="Calculation 3 5 12" xfId="13629"/>
    <cellStyle name="Calculation 3 5 13" xfId="14013"/>
    <cellStyle name="Calculation 3 5 14" xfId="13598"/>
    <cellStyle name="Calculation 3 5 15" xfId="2718"/>
    <cellStyle name="Calculation 3 5 2" xfId="1030"/>
    <cellStyle name="Calculation 3 5 2 10" xfId="14028"/>
    <cellStyle name="Calculation 3 5 2 11" xfId="13923"/>
    <cellStyle name="Calculation 3 5 2 12" xfId="14259"/>
    <cellStyle name="Calculation 3 5 2 13" xfId="2830"/>
    <cellStyle name="Calculation 3 5 2 2" xfId="1798"/>
    <cellStyle name="Calculation 3 5 2 2 10" xfId="4325"/>
    <cellStyle name="Calculation 3 5 2 2 2" xfId="2402"/>
    <cellStyle name="Calculation 3 5 2 2 2 2" xfId="5988"/>
    <cellStyle name="Calculation 3 5 2 2 2 2 2" xfId="12366"/>
    <cellStyle name="Calculation 3 5 2 2 2 3" xfId="7020"/>
    <cellStyle name="Calculation 3 5 2 2 2 3 2" xfId="13307"/>
    <cellStyle name="Calculation 3 5 2 2 2 4" xfId="8946"/>
    <cellStyle name="Calculation 3 5 2 2 2 5" xfId="14970"/>
    <cellStyle name="Calculation 3 5 2 2 2 6" xfId="15664"/>
    <cellStyle name="Calculation 3 5 2 2 2 7" xfId="16282"/>
    <cellStyle name="Calculation 3 5 2 2 2 8" xfId="4929"/>
    <cellStyle name="Calculation 3 5 2 2 3" xfId="2517"/>
    <cellStyle name="Calculation 3 5 2 2 3 2" xfId="6399"/>
    <cellStyle name="Calculation 3 5 2 2 3 2 2" xfId="12735"/>
    <cellStyle name="Calculation 3 5 2 2 3 3" xfId="7135"/>
    <cellStyle name="Calculation 3 5 2 2 3 3 2" xfId="13422"/>
    <cellStyle name="Calculation 3 5 2 2 3 4" xfId="9061"/>
    <cellStyle name="Calculation 3 5 2 2 3 5" xfId="15085"/>
    <cellStyle name="Calculation 3 5 2 2 3 6" xfId="15779"/>
    <cellStyle name="Calculation 3 5 2 2 3 7" xfId="16397"/>
    <cellStyle name="Calculation 3 5 2 2 3 8" xfId="5044"/>
    <cellStyle name="Calculation 3 5 2 2 4" xfId="5705"/>
    <cellStyle name="Calculation 3 5 2 2 4 2" xfId="12111"/>
    <cellStyle name="Calculation 3 5 2 2 5" xfId="6532"/>
    <cellStyle name="Calculation 3 5 2 2 5 2" xfId="12846"/>
    <cellStyle name="Calculation 3 5 2 2 6" xfId="8342"/>
    <cellStyle name="Calculation 3 5 2 2 7" xfId="14473"/>
    <cellStyle name="Calculation 3 5 2 2 8" xfId="15201"/>
    <cellStyle name="Calculation 3 5 2 2 9" xfId="15860"/>
    <cellStyle name="Calculation 3 5 2 3" xfId="2189"/>
    <cellStyle name="Calculation 3 5 2 3 2" xfId="6073"/>
    <cellStyle name="Calculation 3 5 2 3 2 2" xfId="12447"/>
    <cellStyle name="Calculation 3 5 2 3 3" xfId="6807"/>
    <cellStyle name="Calculation 3 5 2 3 3 2" xfId="13094"/>
    <cellStyle name="Calculation 3 5 2 3 4" xfId="8733"/>
    <cellStyle name="Calculation 3 5 2 3 5" xfId="14757"/>
    <cellStyle name="Calculation 3 5 2 3 6" xfId="15451"/>
    <cellStyle name="Calculation 3 5 2 3 7" xfId="16069"/>
    <cellStyle name="Calculation 3 5 2 3 8" xfId="4716"/>
    <cellStyle name="Calculation 3 5 2 4" xfId="794"/>
    <cellStyle name="Calculation 3 5 2 4 2" xfId="6326"/>
    <cellStyle name="Calculation 3 5 2 4 2 2" xfId="12671"/>
    <cellStyle name="Calculation 3 5 2 4 3" xfId="6238"/>
    <cellStyle name="Calculation 3 5 2 4 3 2" xfId="12595"/>
    <cellStyle name="Calculation 3 5 2 4 4" xfId="7489"/>
    <cellStyle name="Calculation 3 5 2 4 5" xfId="9949"/>
    <cellStyle name="Calculation 3 5 2 4 6" xfId="13677"/>
    <cellStyle name="Calculation 3 5 2 4 7" xfId="13640"/>
    <cellStyle name="Calculation 3 5 2 4 8" xfId="3330"/>
    <cellStyle name="Calculation 3 5 2 5" xfId="6116"/>
    <cellStyle name="Calculation 3 5 2 5 2" xfId="12486"/>
    <cellStyle name="Calculation 3 5 2 6" xfId="5090"/>
    <cellStyle name="Calculation 3 5 2 6 2" xfId="11543"/>
    <cellStyle name="Calculation 3 5 2 7" xfId="5984"/>
    <cellStyle name="Calculation 3 5 2 7 2" xfId="12363"/>
    <cellStyle name="Calculation 3 5 2 8" xfId="6569"/>
    <cellStyle name="Calculation 3 5 2 9" xfId="13788"/>
    <cellStyle name="Calculation 3 5 3" xfId="1185"/>
    <cellStyle name="Calculation 3 5 3 10" xfId="14341"/>
    <cellStyle name="Calculation 3 5 3 11" xfId="14560"/>
    <cellStyle name="Calculation 3 5 3 12" xfId="3712"/>
    <cellStyle name="Calculation 3 5 3 2" xfId="2370"/>
    <cellStyle name="Calculation 3 5 3 2 2" xfId="5846"/>
    <cellStyle name="Calculation 3 5 3 2 2 2" xfId="12240"/>
    <cellStyle name="Calculation 3 5 3 2 3" xfId="6988"/>
    <cellStyle name="Calculation 3 5 3 2 3 2" xfId="13275"/>
    <cellStyle name="Calculation 3 5 3 2 4" xfId="8914"/>
    <cellStyle name="Calculation 3 5 3 2 5" xfId="14938"/>
    <cellStyle name="Calculation 3 5 3 2 6" xfId="15632"/>
    <cellStyle name="Calculation 3 5 3 2 7" xfId="16250"/>
    <cellStyle name="Calculation 3 5 3 2 8" xfId="4897"/>
    <cellStyle name="Calculation 3 5 3 3" xfId="2219"/>
    <cellStyle name="Calculation 3 5 3 3 2" xfId="5713"/>
    <cellStyle name="Calculation 3 5 3 3 2 2" xfId="12119"/>
    <cellStyle name="Calculation 3 5 3 3 3" xfId="6837"/>
    <cellStyle name="Calculation 3 5 3 3 3 2" xfId="13124"/>
    <cellStyle name="Calculation 3 5 3 3 4" xfId="8763"/>
    <cellStyle name="Calculation 3 5 3 3 5" xfId="14787"/>
    <cellStyle name="Calculation 3 5 3 3 6" xfId="15481"/>
    <cellStyle name="Calculation 3 5 3 3 7" xfId="16099"/>
    <cellStyle name="Calculation 3 5 3 3 8" xfId="4746"/>
    <cellStyle name="Calculation 3 5 3 4" xfId="5907"/>
    <cellStyle name="Calculation 3 5 3 4 2" xfId="12292"/>
    <cellStyle name="Calculation 3 5 3 5" xfId="5825"/>
    <cellStyle name="Calculation 3 5 3 5 2" xfId="12222"/>
    <cellStyle name="Calculation 3 5 3 6" xfId="6428"/>
    <cellStyle name="Calculation 3 5 3 6 2" xfId="12760"/>
    <cellStyle name="Calculation 3 5 3 7" xfId="5119"/>
    <cellStyle name="Calculation 3 5 3 8" xfId="13903"/>
    <cellStyle name="Calculation 3 5 3 9" xfId="14053"/>
    <cellStyle name="Calculation 3 5 4" xfId="1690"/>
    <cellStyle name="Calculation 3 5 4 10" xfId="15133"/>
    <cellStyle name="Calculation 3 5 4 11" xfId="15808"/>
    <cellStyle name="Calculation 3 5 4 12" xfId="4217"/>
    <cellStyle name="Calculation 3 5 4 2" xfId="2315"/>
    <cellStyle name="Calculation 3 5 4 2 2" xfId="5406"/>
    <cellStyle name="Calculation 3 5 4 2 2 2" xfId="11839"/>
    <cellStyle name="Calculation 3 5 4 2 3" xfId="6933"/>
    <cellStyle name="Calculation 3 5 4 2 3 2" xfId="13220"/>
    <cellStyle name="Calculation 3 5 4 2 4" xfId="8859"/>
    <cellStyle name="Calculation 3 5 4 2 5" xfId="14883"/>
    <cellStyle name="Calculation 3 5 4 2 6" xfId="15577"/>
    <cellStyle name="Calculation 3 5 4 2 7" xfId="16195"/>
    <cellStyle name="Calculation 3 5 4 2 8" xfId="4842"/>
    <cellStyle name="Calculation 3 5 4 3" xfId="2465"/>
    <cellStyle name="Calculation 3 5 4 3 2" xfId="5771"/>
    <cellStyle name="Calculation 3 5 4 3 2 2" xfId="12169"/>
    <cellStyle name="Calculation 3 5 4 3 3" xfId="7083"/>
    <cellStyle name="Calculation 3 5 4 3 3 2" xfId="13370"/>
    <cellStyle name="Calculation 3 5 4 3 4" xfId="9009"/>
    <cellStyle name="Calculation 3 5 4 3 5" xfId="15033"/>
    <cellStyle name="Calculation 3 5 4 3 6" xfId="15727"/>
    <cellStyle name="Calculation 3 5 4 3 7" xfId="16345"/>
    <cellStyle name="Calculation 3 5 4 3 8" xfId="4992"/>
    <cellStyle name="Calculation 3 5 4 4" xfId="5145"/>
    <cellStyle name="Calculation 3 5 4 4 2" xfId="11594"/>
    <cellStyle name="Calculation 3 5 4 5" xfId="6462"/>
    <cellStyle name="Calculation 3 5 4 5 2" xfId="12785"/>
    <cellStyle name="Calculation 3 5 4 6" xfId="6559"/>
    <cellStyle name="Calculation 3 5 4 6 2" xfId="12869"/>
    <cellStyle name="Calculation 3 5 4 7" xfId="7185"/>
    <cellStyle name="Calculation 3 5 4 8" xfId="14211"/>
    <cellStyle name="Calculation 3 5 4 9" xfId="14399"/>
    <cellStyle name="Calculation 3 5 5" xfId="717"/>
    <cellStyle name="Calculation 3 5 5 2" xfId="5276"/>
    <cellStyle name="Calculation 3 5 5 2 2" xfId="11712"/>
    <cellStyle name="Calculation 3 5 5 3" xfId="5258"/>
    <cellStyle name="Calculation 3 5 5 3 2" xfId="11696"/>
    <cellStyle name="Calculation 3 5 5 4" xfId="7412"/>
    <cellStyle name="Calculation 3 5 5 5" xfId="9896"/>
    <cellStyle name="Calculation 3 5 5 6" xfId="13462"/>
    <cellStyle name="Calculation 3 5 5 7" xfId="14076"/>
    <cellStyle name="Calculation 3 5 5 8" xfId="3253"/>
    <cellStyle name="Calculation 3 5 6" xfId="714"/>
    <cellStyle name="Calculation 3 5 6 2" xfId="5578"/>
    <cellStyle name="Calculation 3 5 6 2 2" xfId="11996"/>
    <cellStyle name="Calculation 3 5 6 3" xfId="6354"/>
    <cellStyle name="Calculation 3 5 6 3 2" xfId="12694"/>
    <cellStyle name="Calculation 3 5 6 4" xfId="7409"/>
    <cellStyle name="Calculation 3 5 6 5" xfId="9893"/>
    <cellStyle name="Calculation 3 5 6 6" xfId="13459"/>
    <cellStyle name="Calculation 3 5 6 7" xfId="13719"/>
    <cellStyle name="Calculation 3 5 6 8" xfId="3250"/>
    <cellStyle name="Calculation 3 5 7" xfId="2960"/>
    <cellStyle name="Calculation 3 5 7 2" xfId="10195"/>
    <cellStyle name="Calculation 3 5 8" xfId="5620"/>
    <cellStyle name="Calculation 3 5 8 2" xfId="12033"/>
    <cellStyle name="Calculation 3 5 9" xfId="5385"/>
    <cellStyle name="Calculation 3 5 9 2" xfId="11819"/>
    <cellStyle name="Calculation 3 6" xfId="633"/>
    <cellStyle name="Calculation 3 6 10" xfId="2862"/>
    <cellStyle name="Calculation 3 6 11" xfId="13605"/>
    <cellStyle name="Calculation 3 6 12" xfId="13928"/>
    <cellStyle name="Calculation 3 6 13" xfId="14041"/>
    <cellStyle name="Calculation 3 6 14" xfId="14297"/>
    <cellStyle name="Calculation 3 6 15" xfId="2717"/>
    <cellStyle name="Calculation 3 6 2" xfId="1029"/>
    <cellStyle name="Calculation 3 6 2 10" xfId="14206"/>
    <cellStyle name="Calculation 3 6 2 11" xfId="14394"/>
    <cellStyle name="Calculation 3 6 2 12" xfId="15129"/>
    <cellStyle name="Calculation 3 6 2 13" xfId="2829"/>
    <cellStyle name="Calculation 3 6 2 2" xfId="1797"/>
    <cellStyle name="Calculation 3 6 2 2 10" xfId="4324"/>
    <cellStyle name="Calculation 3 6 2 2 2" xfId="2202"/>
    <cellStyle name="Calculation 3 6 2 2 2 2" xfId="5485"/>
    <cellStyle name="Calculation 3 6 2 2 2 2 2" xfId="11911"/>
    <cellStyle name="Calculation 3 6 2 2 2 3" xfId="6820"/>
    <cellStyle name="Calculation 3 6 2 2 2 3 2" xfId="13107"/>
    <cellStyle name="Calculation 3 6 2 2 2 4" xfId="8746"/>
    <cellStyle name="Calculation 3 6 2 2 2 5" xfId="14770"/>
    <cellStyle name="Calculation 3 6 2 2 2 6" xfId="15464"/>
    <cellStyle name="Calculation 3 6 2 2 2 7" xfId="16082"/>
    <cellStyle name="Calculation 3 6 2 2 2 8" xfId="4729"/>
    <cellStyle name="Calculation 3 6 2 2 3" xfId="2516"/>
    <cellStyle name="Calculation 3 6 2 2 3 2" xfId="6398"/>
    <cellStyle name="Calculation 3 6 2 2 3 2 2" xfId="12734"/>
    <cellStyle name="Calculation 3 6 2 2 3 3" xfId="7134"/>
    <cellStyle name="Calculation 3 6 2 2 3 3 2" xfId="13421"/>
    <cellStyle name="Calculation 3 6 2 2 3 4" xfId="9060"/>
    <cellStyle name="Calculation 3 6 2 2 3 5" xfId="15084"/>
    <cellStyle name="Calculation 3 6 2 2 3 6" xfId="15778"/>
    <cellStyle name="Calculation 3 6 2 2 3 7" xfId="16396"/>
    <cellStyle name="Calculation 3 6 2 2 3 8" xfId="5043"/>
    <cellStyle name="Calculation 3 6 2 2 4" xfId="5808"/>
    <cellStyle name="Calculation 3 6 2 2 4 2" xfId="12206"/>
    <cellStyle name="Calculation 3 6 2 2 5" xfId="6531"/>
    <cellStyle name="Calculation 3 6 2 2 5 2" xfId="12845"/>
    <cellStyle name="Calculation 3 6 2 2 6" xfId="8341"/>
    <cellStyle name="Calculation 3 6 2 2 7" xfId="14472"/>
    <cellStyle name="Calculation 3 6 2 2 8" xfId="15200"/>
    <cellStyle name="Calculation 3 6 2 2 9" xfId="15859"/>
    <cellStyle name="Calculation 3 6 2 3" xfId="785"/>
    <cellStyle name="Calculation 3 6 2 3 2" xfId="6137"/>
    <cellStyle name="Calculation 3 6 2 3 2 2" xfId="12503"/>
    <cellStyle name="Calculation 3 6 2 3 3" xfId="6370"/>
    <cellStyle name="Calculation 3 6 2 3 3 2" xfId="12708"/>
    <cellStyle name="Calculation 3 6 2 3 4" xfId="7480"/>
    <cellStyle name="Calculation 3 6 2 3 5" xfId="13885"/>
    <cellStyle name="Calculation 3 6 2 3 6" xfId="14027"/>
    <cellStyle name="Calculation 3 6 2 3 7" xfId="14031"/>
    <cellStyle name="Calculation 3 6 2 3 8" xfId="3321"/>
    <cellStyle name="Calculation 3 6 2 4" xfId="2204"/>
    <cellStyle name="Calculation 3 6 2 4 2" xfId="5254"/>
    <cellStyle name="Calculation 3 6 2 4 2 2" xfId="11692"/>
    <cellStyle name="Calculation 3 6 2 4 3" xfId="6822"/>
    <cellStyle name="Calculation 3 6 2 4 3 2" xfId="13109"/>
    <cellStyle name="Calculation 3 6 2 4 4" xfId="8748"/>
    <cellStyle name="Calculation 3 6 2 4 5" xfId="14772"/>
    <cellStyle name="Calculation 3 6 2 4 6" xfId="15466"/>
    <cellStyle name="Calculation 3 6 2 4 7" xfId="16084"/>
    <cellStyle name="Calculation 3 6 2 4 8" xfId="4731"/>
    <cellStyle name="Calculation 3 6 2 5" xfId="5873"/>
    <cellStyle name="Calculation 3 6 2 5 2" xfId="12263"/>
    <cellStyle name="Calculation 3 6 2 6" xfId="6236"/>
    <cellStyle name="Calculation 3 6 2 6 2" xfId="12594"/>
    <cellStyle name="Calculation 3 6 2 7" xfId="6606"/>
    <cellStyle name="Calculation 3 6 2 7 2" xfId="12897"/>
    <cellStyle name="Calculation 3 6 2 8" xfId="6433"/>
    <cellStyle name="Calculation 3 6 2 9" xfId="13787"/>
    <cellStyle name="Calculation 3 6 3" xfId="1184"/>
    <cellStyle name="Calculation 3 6 3 10" xfId="14433"/>
    <cellStyle name="Calculation 3 6 3 11" xfId="15161"/>
    <cellStyle name="Calculation 3 6 3 12" xfId="3711"/>
    <cellStyle name="Calculation 3 6 3 2" xfId="2141"/>
    <cellStyle name="Calculation 3 6 3 2 2" xfId="5617"/>
    <cellStyle name="Calculation 3 6 3 2 2 2" xfId="12030"/>
    <cellStyle name="Calculation 3 6 3 2 3" xfId="6759"/>
    <cellStyle name="Calculation 3 6 3 2 3 2" xfId="13046"/>
    <cellStyle name="Calculation 3 6 3 2 4" xfId="8685"/>
    <cellStyle name="Calculation 3 6 3 2 5" xfId="14709"/>
    <cellStyle name="Calculation 3 6 3 2 6" xfId="15403"/>
    <cellStyle name="Calculation 3 6 3 2 7" xfId="16021"/>
    <cellStyle name="Calculation 3 6 3 2 8" xfId="4668"/>
    <cellStyle name="Calculation 3 6 3 3" xfId="2231"/>
    <cellStyle name="Calculation 3 6 3 3 2" xfId="5660"/>
    <cellStyle name="Calculation 3 6 3 3 2 2" xfId="12069"/>
    <cellStyle name="Calculation 3 6 3 3 3" xfId="6849"/>
    <cellStyle name="Calculation 3 6 3 3 3 2" xfId="13136"/>
    <cellStyle name="Calculation 3 6 3 3 4" xfId="8775"/>
    <cellStyle name="Calculation 3 6 3 3 5" xfId="14799"/>
    <cellStyle name="Calculation 3 6 3 3 6" xfId="15493"/>
    <cellStyle name="Calculation 3 6 3 3 7" xfId="16111"/>
    <cellStyle name="Calculation 3 6 3 3 8" xfId="4758"/>
    <cellStyle name="Calculation 3 6 3 4" xfId="5371"/>
    <cellStyle name="Calculation 3 6 3 4 2" xfId="11805"/>
    <cellStyle name="Calculation 3 6 3 5" xfId="6303"/>
    <cellStyle name="Calculation 3 6 3 5 2" xfId="12654"/>
    <cellStyle name="Calculation 3 6 3 6" xfId="6154"/>
    <cellStyle name="Calculation 3 6 3 6 2" xfId="12520"/>
    <cellStyle name="Calculation 3 6 3 7" xfId="7176"/>
    <cellStyle name="Calculation 3 6 3 8" xfId="13902"/>
    <cellStyle name="Calculation 3 6 3 9" xfId="14251"/>
    <cellStyle name="Calculation 3 6 4" xfId="1689"/>
    <cellStyle name="Calculation 3 6 4 10" xfId="15132"/>
    <cellStyle name="Calculation 3 6 4 11" xfId="15807"/>
    <cellStyle name="Calculation 3 6 4 12" xfId="4216"/>
    <cellStyle name="Calculation 3 6 4 2" xfId="2118"/>
    <cellStyle name="Calculation 3 6 4 2 2" xfId="5587"/>
    <cellStyle name="Calculation 3 6 4 2 2 2" xfId="12005"/>
    <cellStyle name="Calculation 3 6 4 2 3" xfId="6736"/>
    <cellStyle name="Calculation 3 6 4 2 3 2" xfId="13023"/>
    <cellStyle name="Calculation 3 6 4 2 4" xfId="8662"/>
    <cellStyle name="Calculation 3 6 4 2 5" xfId="14686"/>
    <cellStyle name="Calculation 3 6 4 2 6" xfId="15380"/>
    <cellStyle name="Calculation 3 6 4 2 7" xfId="15998"/>
    <cellStyle name="Calculation 3 6 4 2 8" xfId="4645"/>
    <cellStyle name="Calculation 3 6 4 3" xfId="2464"/>
    <cellStyle name="Calculation 3 6 4 3 2" xfId="5250"/>
    <cellStyle name="Calculation 3 6 4 3 2 2" xfId="11688"/>
    <cellStyle name="Calculation 3 6 4 3 3" xfId="7082"/>
    <cellStyle name="Calculation 3 6 4 3 3 2" xfId="13369"/>
    <cellStyle name="Calculation 3 6 4 3 4" xfId="9008"/>
    <cellStyle name="Calculation 3 6 4 3 5" xfId="15032"/>
    <cellStyle name="Calculation 3 6 4 3 6" xfId="15726"/>
    <cellStyle name="Calculation 3 6 4 3 7" xfId="16344"/>
    <cellStyle name="Calculation 3 6 4 3 8" xfId="4991"/>
    <cellStyle name="Calculation 3 6 4 4" xfId="5518"/>
    <cellStyle name="Calculation 3 6 4 4 2" xfId="11942"/>
    <cellStyle name="Calculation 3 6 4 5" xfId="6461"/>
    <cellStyle name="Calculation 3 6 4 5 2" xfId="12784"/>
    <cellStyle name="Calculation 3 6 4 6" xfId="5439"/>
    <cellStyle name="Calculation 3 6 4 6 2" xfId="11868"/>
    <cellStyle name="Calculation 3 6 4 7" xfId="5232"/>
    <cellStyle name="Calculation 3 6 4 8" xfId="14210"/>
    <cellStyle name="Calculation 3 6 4 9" xfId="14398"/>
    <cellStyle name="Calculation 3 6 5" xfId="781"/>
    <cellStyle name="Calculation 3 6 5 2" xfId="6351"/>
    <cellStyle name="Calculation 3 6 5 2 2" xfId="12691"/>
    <cellStyle name="Calculation 3 6 5 3" xfId="3054"/>
    <cellStyle name="Calculation 3 6 5 3 2" xfId="10284"/>
    <cellStyle name="Calculation 3 6 5 4" xfId="7476"/>
    <cellStyle name="Calculation 3 6 5 5" xfId="13694"/>
    <cellStyle name="Calculation 3 6 5 6" xfId="13652"/>
    <cellStyle name="Calculation 3 6 5 7" xfId="9890"/>
    <cellStyle name="Calculation 3 6 5 8" xfId="3317"/>
    <cellStyle name="Calculation 3 6 6" xfId="2446"/>
    <cellStyle name="Calculation 3 6 6 2" xfId="5277"/>
    <cellStyle name="Calculation 3 6 6 2 2" xfId="11713"/>
    <cellStyle name="Calculation 3 6 6 3" xfId="7064"/>
    <cellStyle name="Calculation 3 6 6 3 2" xfId="13351"/>
    <cellStyle name="Calculation 3 6 6 4" xfId="8990"/>
    <cellStyle name="Calculation 3 6 6 5" xfId="15014"/>
    <cellStyle name="Calculation 3 6 6 6" xfId="15708"/>
    <cellStyle name="Calculation 3 6 6 7" xfId="16326"/>
    <cellStyle name="Calculation 3 6 6 8" xfId="4973"/>
    <cellStyle name="Calculation 3 6 7" xfId="2959"/>
    <cellStyle name="Calculation 3 6 7 2" xfId="10194"/>
    <cellStyle name="Calculation 3 6 8" xfId="6318"/>
    <cellStyle name="Calculation 3 6 8 2" xfId="12664"/>
    <cellStyle name="Calculation 3 6 9" xfId="5078"/>
    <cellStyle name="Calculation 3 6 9 2" xfId="11531"/>
    <cellStyle name="Calculation 3 7" xfId="686"/>
    <cellStyle name="Calculation 3 7 10" xfId="6276"/>
    <cellStyle name="Calculation 3 7 11" xfId="13642"/>
    <cellStyle name="Calculation 3 7 12" xfId="14255"/>
    <cellStyle name="Calculation 3 7 13" xfId="14437"/>
    <cellStyle name="Calculation 3 7 14" xfId="15165"/>
    <cellStyle name="Calculation 3 7 15" xfId="2770"/>
    <cellStyle name="Calculation 3 7 2" xfId="1046"/>
    <cellStyle name="Calculation 3 7 2 10" xfId="13832"/>
    <cellStyle name="Calculation 3 7 2 11" xfId="14318"/>
    <cellStyle name="Calculation 3 7 2 12" xfId="14543"/>
    <cellStyle name="Calculation 3 7 2 13" xfId="2846"/>
    <cellStyle name="Calculation 3 7 2 2" xfId="1814"/>
    <cellStyle name="Calculation 3 7 2 2 10" xfId="4341"/>
    <cellStyle name="Calculation 3 7 2 2 2" xfId="2438"/>
    <cellStyle name="Calculation 3 7 2 2 2 2" xfId="2921"/>
    <cellStyle name="Calculation 3 7 2 2 2 2 2" xfId="10162"/>
    <cellStyle name="Calculation 3 7 2 2 2 3" xfId="7056"/>
    <cellStyle name="Calculation 3 7 2 2 2 3 2" xfId="13343"/>
    <cellStyle name="Calculation 3 7 2 2 2 4" xfId="8982"/>
    <cellStyle name="Calculation 3 7 2 2 2 5" xfId="15006"/>
    <cellStyle name="Calculation 3 7 2 2 2 6" xfId="15700"/>
    <cellStyle name="Calculation 3 7 2 2 2 7" xfId="16318"/>
    <cellStyle name="Calculation 3 7 2 2 2 8" xfId="4965"/>
    <cellStyle name="Calculation 3 7 2 2 3" xfId="2533"/>
    <cellStyle name="Calculation 3 7 2 2 3 2" xfId="6415"/>
    <cellStyle name="Calculation 3 7 2 2 3 2 2" xfId="12751"/>
    <cellStyle name="Calculation 3 7 2 2 3 3" xfId="7151"/>
    <cellStyle name="Calculation 3 7 2 2 3 3 2" xfId="13438"/>
    <cellStyle name="Calculation 3 7 2 2 3 4" xfId="9077"/>
    <cellStyle name="Calculation 3 7 2 2 3 5" xfId="15101"/>
    <cellStyle name="Calculation 3 7 2 2 3 6" xfId="15795"/>
    <cellStyle name="Calculation 3 7 2 2 3 7" xfId="16413"/>
    <cellStyle name="Calculation 3 7 2 2 3 8" xfId="5060"/>
    <cellStyle name="Calculation 3 7 2 2 4" xfId="5260"/>
    <cellStyle name="Calculation 3 7 2 2 4 2" xfId="11697"/>
    <cellStyle name="Calculation 3 7 2 2 5" xfId="6548"/>
    <cellStyle name="Calculation 3 7 2 2 5 2" xfId="12862"/>
    <cellStyle name="Calculation 3 7 2 2 6" xfId="8358"/>
    <cellStyle name="Calculation 3 7 2 2 7" xfId="14489"/>
    <cellStyle name="Calculation 3 7 2 2 8" xfId="15217"/>
    <cellStyle name="Calculation 3 7 2 2 9" xfId="15876"/>
    <cellStyle name="Calculation 3 7 2 3" xfId="2143"/>
    <cellStyle name="Calculation 3 7 2 3 2" xfId="5454"/>
    <cellStyle name="Calculation 3 7 2 3 2 2" xfId="11883"/>
    <cellStyle name="Calculation 3 7 2 3 3" xfId="6761"/>
    <cellStyle name="Calculation 3 7 2 3 3 2" xfId="13048"/>
    <cellStyle name="Calculation 3 7 2 3 4" xfId="8687"/>
    <cellStyle name="Calculation 3 7 2 3 5" xfId="14711"/>
    <cellStyle name="Calculation 3 7 2 3 6" xfId="15405"/>
    <cellStyle name="Calculation 3 7 2 3 7" xfId="16023"/>
    <cellStyle name="Calculation 3 7 2 3 8" xfId="4670"/>
    <cellStyle name="Calculation 3 7 2 4" xfId="2275"/>
    <cellStyle name="Calculation 3 7 2 4 2" xfId="5304"/>
    <cellStyle name="Calculation 3 7 2 4 2 2" xfId="11740"/>
    <cellStyle name="Calculation 3 7 2 4 3" xfId="6893"/>
    <cellStyle name="Calculation 3 7 2 4 3 2" xfId="13180"/>
    <cellStyle name="Calculation 3 7 2 4 4" xfId="8819"/>
    <cellStyle name="Calculation 3 7 2 4 5" xfId="14843"/>
    <cellStyle name="Calculation 3 7 2 4 6" xfId="15537"/>
    <cellStyle name="Calculation 3 7 2 4 7" xfId="16155"/>
    <cellStyle name="Calculation 3 7 2 4 8" xfId="4802"/>
    <cellStyle name="Calculation 3 7 2 5" xfId="6189"/>
    <cellStyle name="Calculation 3 7 2 5 2" xfId="12553"/>
    <cellStyle name="Calculation 3 7 2 6" xfId="5997"/>
    <cellStyle name="Calculation 3 7 2 6 2" xfId="12374"/>
    <cellStyle name="Calculation 3 7 2 7" xfId="2860"/>
    <cellStyle name="Calculation 3 7 2 7 2" xfId="10104"/>
    <cellStyle name="Calculation 3 7 2 8" xfId="5964"/>
    <cellStyle name="Calculation 3 7 2 9" xfId="13804"/>
    <cellStyle name="Calculation 3 7 3" xfId="1237"/>
    <cellStyle name="Calculation 3 7 3 10" xfId="10097"/>
    <cellStyle name="Calculation 3 7 3 11" xfId="14059"/>
    <cellStyle name="Calculation 3 7 3 12" xfId="3764"/>
    <cellStyle name="Calculation 3 7 3 2" xfId="2272"/>
    <cellStyle name="Calculation 3 7 3 2 2" xfId="5990"/>
    <cellStyle name="Calculation 3 7 3 2 2 2" xfId="12368"/>
    <cellStyle name="Calculation 3 7 3 2 3" xfId="6890"/>
    <cellStyle name="Calculation 3 7 3 2 3 2" xfId="13177"/>
    <cellStyle name="Calculation 3 7 3 2 4" xfId="8816"/>
    <cellStyle name="Calculation 3 7 3 2 5" xfId="14840"/>
    <cellStyle name="Calculation 3 7 3 2 6" xfId="15534"/>
    <cellStyle name="Calculation 3 7 3 2 7" xfId="16152"/>
    <cellStyle name="Calculation 3 7 3 2 8" xfId="4799"/>
    <cellStyle name="Calculation 3 7 3 3" xfId="789"/>
    <cellStyle name="Calculation 3 7 3 3 2" xfId="6386"/>
    <cellStyle name="Calculation 3 7 3 3 2 2" xfId="12722"/>
    <cellStyle name="Calculation 3 7 3 3 3" xfId="6285"/>
    <cellStyle name="Calculation 3 7 3 3 3 2" xfId="12637"/>
    <cellStyle name="Calculation 3 7 3 3 4" xfId="7484"/>
    <cellStyle name="Calculation 3 7 3 3 5" xfId="13479"/>
    <cellStyle name="Calculation 3 7 3 3 6" xfId="14305"/>
    <cellStyle name="Calculation 3 7 3 3 7" xfId="14533"/>
    <cellStyle name="Calculation 3 7 3 3 8" xfId="3325"/>
    <cellStyle name="Calculation 3 7 3 4" xfId="5594"/>
    <cellStyle name="Calculation 3 7 3 4 2" xfId="12010"/>
    <cellStyle name="Calculation 3 7 3 5" xfId="6385"/>
    <cellStyle name="Calculation 3 7 3 5 2" xfId="12721"/>
    <cellStyle name="Calculation 3 7 3 6" xfId="5399"/>
    <cellStyle name="Calculation 3 7 3 6 2" xfId="11833"/>
    <cellStyle name="Calculation 3 7 3 7" xfId="3191"/>
    <cellStyle name="Calculation 3 7 3 8" xfId="13940"/>
    <cellStyle name="Calculation 3 7 3 9" xfId="13669"/>
    <cellStyle name="Calculation 3 7 4" xfId="1738"/>
    <cellStyle name="Calculation 3 7 4 10" xfId="15156"/>
    <cellStyle name="Calculation 3 7 4 11" xfId="15820"/>
    <cellStyle name="Calculation 3 7 4 12" xfId="4265"/>
    <cellStyle name="Calculation 3 7 4 2" xfId="2418"/>
    <cellStyle name="Calculation 3 7 4 2 2" xfId="5375"/>
    <cellStyle name="Calculation 3 7 4 2 2 2" xfId="11809"/>
    <cellStyle name="Calculation 3 7 4 2 3" xfId="7036"/>
    <cellStyle name="Calculation 3 7 4 2 3 2" xfId="13323"/>
    <cellStyle name="Calculation 3 7 4 2 4" xfId="8962"/>
    <cellStyle name="Calculation 3 7 4 2 5" xfId="14986"/>
    <cellStyle name="Calculation 3 7 4 2 6" xfId="15680"/>
    <cellStyle name="Calculation 3 7 4 2 7" xfId="16298"/>
    <cellStyle name="Calculation 3 7 4 2 8" xfId="4945"/>
    <cellStyle name="Calculation 3 7 4 3" xfId="2477"/>
    <cellStyle name="Calculation 3 7 4 3 2" xfId="5291"/>
    <cellStyle name="Calculation 3 7 4 3 2 2" xfId="11727"/>
    <cellStyle name="Calculation 3 7 4 3 3" xfId="7095"/>
    <cellStyle name="Calculation 3 7 4 3 3 2" xfId="13382"/>
    <cellStyle name="Calculation 3 7 4 3 4" xfId="9021"/>
    <cellStyle name="Calculation 3 7 4 3 5" xfId="15045"/>
    <cellStyle name="Calculation 3 7 4 3 6" xfId="15739"/>
    <cellStyle name="Calculation 3 7 4 3 7" xfId="16357"/>
    <cellStyle name="Calculation 3 7 4 3 8" xfId="5004"/>
    <cellStyle name="Calculation 3 7 4 4" xfId="5904"/>
    <cellStyle name="Calculation 3 7 4 4 2" xfId="12290"/>
    <cellStyle name="Calculation 3 7 4 5" xfId="6486"/>
    <cellStyle name="Calculation 3 7 4 5 2" xfId="12805"/>
    <cellStyle name="Calculation 3 7 4 6" xfId="6594"/>
    <cellStyle name="Calculation 3 7 4 6 2" xfId="12890"/>
    <cellStyle name="Calculation 3 7 4 7" xfId="5828"/>
    <cellStyle name="Calculation 3 7 4 8" xfId="14241"/>
    <cellStyle name="Calculation 3 7 4 9" xfId="14426"/>
    <cellStyle name="Calculation 3 7 5" xfId="799"/>
    <cellStyle name="Calculation 3 7 5 2" xfId="5177"/>
    <cellStyle name="Calculation 3 7 5 2 2" xfId="11626"/>
    <cellStyle name="Calculation 3 7 5 3" xfId="6240"/>
    <cellStyle name="Calculation 3 7 5 3 2" xfId="12597"/>
    <cellStyle name="Calculation 3 7 5 4" xfId="7494"/>
    <cellStyle name="Calculation 3 7 5 5" xfId="10757"/>
    <cellStyle name="Calculation 3 7 5 6" xfId="14201"/>
    <cellStyle name="Calculation 3 7 5 7" xfId="14390"/>
    <cellStyle name="Calculation 3 7 5 8" xfId="3335"/>
    <cellStyle name="Calculation 3 7 6" xfId="2442"/>
    <cellStyle name="Calculation 3 7 6 2" xfId="5724"/>
    <cellStyle name="Calculation 3 7 6 2 2" xfId="12130"/>
    <cellStyle name="Calculation 3 7 6 3" xfId="7060"/>
    <cellStyle name="Calculation 3 7 6 3 2" xfId="13347"/>
    <cellStyle name="Calculation 3 7 6 4" xfId="8986"/>
    <cellStyle name="Calculation 3 7 6 5" xfId="15010"/>
    <cellStyle name="Calculation 3 7 6 6" xfId="15704"/>
    <cellStyle name="Calculation 3 7 6 7" xfId="16322"/>
    <cellStyle name="Calculation 3 7 6 8" xfId="4969"/>
    <cellStyle name="Calculation 3 7 7" xfId="2973"/>
    <cellStyle name="Calculation 3 7 7 2" xfId="10207"/>
    <cellStyle name="Calculation 3 7 8" xfId="5478"/>
    <cellStyle name="Calculation 3 7 8 2" xfId="11905"/>
    <cellStyle name="Calculation 3 7 9" xfId="6123"/>
    <cellStyle name="Calculation 3 7 9 2" xfId="12492"/>
    <cellStyle name="Calculation 3 8" xfId="521"/>
    <cellStyle name="Calculation 3 8 10" xfId="13708"/>
    <cellStyle name="Calculation 3 8 11" xfId="14158"/>
    <cellStyle name="Calculation 3 8 12" xfId="14355"/>
    <cellStyle name="Calculation 3 8 13" xfId="2636"/>
    <cellStyle name="Calculation 3 8 2" xfId="1284"/>
    <cellStyle name="Calculation 3 8 2 10" xfId="14024"/>
    <cellStyle name="Calculation 3 8 2 11" xfId="13949"/>
    <cellStyle name="Calculation 3 8 2 12" xfId="3811"/>
    <cellStyle name="Calculation 3 8 2 2" xfId="2269"/>
    <cellStyle name="Calculation 3 8 2 2 2" xfId="5253"/>
    <cellStyle name="Calculation 3 8 2 2 2 2" xfId="11691"/>
    <cellStyle name="Calculation 3 8 2 2 3" xfId="6887"/>
    <cellStyle name="Calculation 3 8 2 2 3 2" xfId="13174"/>
    <cellStyle name="Calculation 3 8 2 2 4" xfId="8813"/>
    <cellStyle name="Calculation 3 8 2 2 5" xfId="14837"/>
    <cellStyle name="Calculation 3 8 2 2 6" xfId="15531"/>
    <cellStyle name="Calculation 3 8 2 2 7" xfId="16149"/>
    <cellStyle name="Calculation 3 8 2 2 8" xfId="4796"/>
    <cellStyle name="Calculation 3 8 2 3" xfId="2346"/>
    <cellStyle name="Calculation 3 8 2 3 2" xfId="5424"/>
    <cellStyle name="Calculation 3 8 2 3 2 2" xfId="11854"/>
    <cellStyle name="Calculation 3 8 2 3 3" xfId="6964"/>
    <cellStyle name="Calculation 3 8 2 3 3 2" xfId="13251"/>
    <cellStyle name="Calculation 3 8 2 3 4" xfId="8890"/>
    <cellStyle name="Calculation 3 8 2 3 5" xfId="14914"/>
    <cellStyle name="Calculation 3 8 2 3 6" xfId="15608"/>
    <cellStyle name="Calculation 3 8 2 3 7" xfId="16226"/>
    <cellStyle name="Calculation 3 8 2 3 8" xfId="4873"/>
    <cellStyle name="Calculation 3 8 2 4" xfId="5891"/>
    <cellStyle name="Calculation 3 8 2 4 2" xfId="12280"/>
    <cellStyle name="Calculation 3 8 2 5" xfId="6223"/>
    <cellStyle name="Calculation 3 8 2 5 2" xfId="12583"/>
    <cellStyle name="Calculation 3 8 2 6" xfId="5163"/>
    <cellStyle name="Calculation 3 8 2 6 2" xfId="11612"/>
    <cellStyle name="Calculation 3 8 2 7" xfId="5905"/>
    <cellStyle name="Calculation 3 8 2 8" xfId="13972"/>
    <cellStyle name="Calculation 3 8 2 9" xfId="14040"/>
    <cellStyle name="Calculation 3 8 3" xfId="777"/>
    <cellStyle name="Calculation 3 8 3 2" xfId="5386"/>
    <cellStyle name="Calculation 3 8 3 2 2" xfId="11820"/>
    <cellStyle name="Calculation 3 8 3 3" xfId="6110"/>
    <cellStyle name="Calculation 3 8 3 3 2" xfId="12480"/>
    <cellStyle name="Calculation 3 8 3 4" xfId="7472"/>
    <cellStyle name="Calculation 3 8 3 5" xfId="14035"/>
    <cellStyle name="Calculation 3 8 3 6" xfId="13961"/>
    <cellStyle name="Calculation 3 8 3 7" xfId="13582"/>
    <cellStyle name="Calculation 3 8 3 8" xfId="3313"/>
    <cellStyle name="Calculation 3 8 4" xfId="2386"/>
    <cellStyle name="Calculation 3 8 4 2" xfId="2913"/>
    <cellStyle name="Calculation 3 8 4 2 2" xfId="10155"/>
    <cellStyle name="Calculation 3 8 4 3" xfId="7004"/>
    <cellStyle name="Calculation 3 8 4 3 2" xfId="13291"/>
    <cellStyle name="Calculation 3 8 4 4" xfId="8930"/>
    <cellStyle name="Calculation 3 8 4 5" xfId="14954"/>
    <cellStyle name="Calculation 3 8 4 6" xfId="15648"/>
    <cellStyle name="Calculation 3 8 4 7" xfId="16266"/>
    <cellStyle name="Calculation 3 8 4 8" xfId="4913"/>
    <cellStyle name="Calculation 3 8 5" xfId="5750"/>
    <cellStyle name="Calculation 3 8 5 2" xfId="12154"/>
    <cellStyle name="Calculation 3 8 6" xfId="5161"/>
    <cellStyle name="Calculation 3 8 6 2" xfId="11610"/>
    <cellStyle name="Calculation 3 8 7" xfId="6603"/>
    <cellStyle name="Calculation 3 8 7 2" xfId="12896"/>
    <cellStyle name="Calculation 3 8 8" xfId="7213"/>
    <cellStyle name="Calculation 3 8 9" xfId="13521"/>
    <cellStyle name="Calculation 3 9" xfId="1072"/>
    <cellStyle name="Calculation 3 9 10" xfId="14139"/>
    <cellStyle name="Calculation 3 9 11" xfId="13531"/>
    <cellStyle name="Calculation 3 9 12" xfId="3599"/>
    <cellStyle name="Calculation 3 9 2" xfId="2213"/>
    <cellStyle name="Calculation 3 9 2 2" xfId="5741"/>
    <cellStyle name="Calculation 3 9 2 2 2" xfId="12146"/>
    <cellStyle name="Calculation 3 9 2 3" xfId="6831"/>
    <cellStyle name="Calculation 3 9 2 3 2" xfId="13118"/>
    <cellStyle name="Calculation 3 9 2 4" xfId="8757"/>
    <cellStyle name="Calculation 3 9 2 5" xfId="14781"/>
    <cellStyle name="Calculation 3 9 2 6" xfId="15475"/>
    <cellStyle name="Calculation 3 9 2 7" xfId="16093"/>
    <cellStyle name="Calculation 3 9 2 8" xfId="4740"/>
    <cellStyle name="Calculation 3 9 3" xfId="2375"/>
    <cellStyle name="Calculation 3 9 3 2" xfId="3023"/>
    <cellStyle name="Calculation 3 9 3 2 2" xfId="10255"/>
    <cellStyle name="Calculation 3 9 3 3" xfId="6993"/>
    <cellStyle name="Calculation 3 9 3 3 2" xfId="13280"/>
    <cellStyle name="Calculation 3 9 3 4" xfId="8919"/>
    <cellStyle name="Calculation 3 9 3 5" xfId="14943"/>
    <cellStyle name="Calculation 3 9 3 6" xfId="15637"/>
    <cellStyle name="Calculation 3 9 3 7" xfId="16255"/>
    <cellStyle name="Calculation 3 9 3 8" xfId="4902"/>
    <cellStyle name="Calculation 3 9 4" xfId="6159"/>
    <cellStyle name="Calculation 3 9 4 2" xfId="12525"/>
    <cellStyle name="Calculation 3 9 5" xfId="5174"/>
    <cellStyle name="Calculation 3 9 5 2" xfId="11623"/>
    <cellStyle name="Calculation 3 9 6" xfId="3108"/>
    <cellStyle name="Calculation 3 9 6 2" xfId="10338"/>
    <cellStyle name="Calculation 3 9 7" xfId="5203"/>
    <cellStyle name="Calculation 3 9 8" xfId="13820"/>
    <cellStyle name="Calculation 3 9 9" xfId="13585"/>
    <cellStyle name="Check Cell 2" xfId="251"/>
    <cellStyle name="Check Cell 3" xfId="252"/>
    <cellStyle name="Comma 2" xfId="253"/>
    <cellStyle name="Comma 2 2" xfId="254"/>
    <cellStyle name="Comma 2 2 2" xfId="255"/>
    <cellStyle name="Comma 2 2 3" xfId="256"/>
    <cellStyle name="Comma 2 3" xfId="257"/>
    <cellStyle name="Comma 2 4" xfId="258"/>
    <cellStyle name="Comma 2 5" xfId="259"/>
    <cellStyle name="Comma 3" xfId="260"/>
    <cellStyle name="Comma 3 10" xfId="1506"/>
    <cellStyle name="Comma 3 10 2" xfId="8100"/>
    <cellStyle name="Comma 3 10 2 2" xfId="11115"/>
    <cellStyle name="Comma 3 10 2 2 2" xfId="21841"/>
    <cellStyle name="Comma 3 10 2 2 2 2" xfId="33457"/>
    <cellStyle name="Comma 3 10 2 2 2 3" xfId="49313"/>
    <cellStyle name="Comma 3 10 2 2 3" xfId="27649"/>
    <cellStyle name="Comma 3 10 2 2 4" xfId="41256"/>
    <cellStyle name="Comma 3 10 2 3" xfId="19723"/>
    <cellStyle name="Comma 3 10 2 3 2" xfId="31339"/>
    <cellStyle name="Comma 3 10 2 3 3" xfId="47195"/>
    <cellStyle name="Comma 3 10 2 4" xfId="25531"/>
    <cellStyle name="Comma 3 10 2 5" xfId="38720"/>
    <cellStyle name="Comma 3 10 3" xfId="17202"/>
    <cellStyle name="Comma 3 10 3 2" xfId="23010"/>
    <cellStyle name="Comma 3 10 3 2 2" xfId="34626"/>
    <cellStyle name="Comma 3 10 3 2 3" xfId="50482"/>
    <cellStyle name="Comma 3 10 3 3" xfId="28818"/>
    <cellStyle name="Comma 3 10 3 4" xfId="44674"/>
    <cellStyle name="Comma 3 10 4" xfId="9281"/>
    <cellStyle name="Comma 3 10 4 2" xfId="20307"/>
    <cellStyle name="Comma 3 10 4 2 2" xfId="31923"/>
    <cellStyle name="Comma 3 10 4 2 3" xfId="47779"/>
    <cellStyle name="Comma 3 10 4 3" xfId="26115"/>
    <cellStyle name="Comma 3 10 4 4" xfId="39583"/>
    <cellStyle name="Comma 3 10 5" xfId="18554"/>
    <cellStyle name="Comma 3 10 5 2" xfId="30170"/>
    <cellStyle name="Comma 3 10 5 3" xfId="46026"/>
    <cellStyle name="Comma 3 10 6" xfId="4033"/>
    <cellStyle name="Comma 3 10 7" xfId="24362"/>
    <cellStyle name="Comma 3 10 8" xfId="36230"/>
    <cellStyle name="Comma 3 11" xfId="752"/>
    <cellStyle name="Comma 3 11 2" xfId="7447"/>
    <cellStyle name="Comma 3 11 2 2" xfId="16618"/>
    <cellStyle name="Comma 3 11 2 2 2" xfId="22426"/>
    <cellStyle name="Comma 3 11 2 2 2 2" xfId="34042"/>
    <cellStyle name="Comma 3 11 2 2 2 3" xfId="49898"/>
    <cellStyle name="Comma 3 11 2 2 3" xfId="28234"/>
    <cellStyle name="Comma 3 11 2 2 4" xfId="44090"/>
    <cellStyle name="Comma 3 11 2 3" xfId="19139"/>
    <cellStyle name="Comma 3 11 2 3 2" xfId="30755"/>
    <cellStyle name="Comma 3 11 2 3 3" xfId="46611"/>
    <cellStyle name="Comma 3 11 2 4" xfId="24947"/>
    <cellStyle name="Comma 3 11 2 5" xfId="38112"/>
    <cellStyle name="Comma 3 11 3" xfId="10494"/>
    <cellStyle name="Comma 3 11 3 2" xfId="21257"/>
    <cellStyle name="Comma 3 11 3 2 2" xfId="32873"/>
    <cellStyle name="Comma 3 11 3 2 3" xfId="48729"/>
    <cellStyle name="Comma 3 11 3 3" xfId="27065"/>
    <cellStyle name="Comma 3 11 3 4" xfId="40654"/>
    <cellStyle name="Comma 3 11 4" xfId="17970"/>
    <cellStyle name="Comma 3 11 4 2" xfId="29586"/>
    <cellStyle name="Comma 3 11 4 3" xfId="45442"/>
    <cellStyle name="Comma 3 11 5" xfId="3288"/>
    <cellStyle name="Comma 3 11 6" xfId="23778"/>
    <cellStyle name="Comma 3 11 7" xfId="35580"/>
    <cellStyle name="Comma 3 12" xfId="2924"/>
    <cellStyle name="Comma 3 12 2" xfId="10165"/>
    <cellStyle name="Comma 3 12 2 2" xfId="21074"/>
    <cellStyle name="Comma 3 12 2 2 2" xfId="32690"/>
    <cellStyle name="Comma 3 12 2 2 3" xfId="48546"/>
    <cellStyle name="Comma 3 12 2 3" xfId="26882"/>
    <cellStyle name="Comma 3 12 2 4" xfId="40406"/>
    <cellStyle name="Comma 3 12 3" xfId="17787"/>
    <cellStyle name="Comma 3 12 3 2" xfId="29403"/>
    <cellStyle name="Comma 3 12 3 3" xfId="45259"/>
    <cellStyle name="Comma 3 12 4" xfId="23595"/>
    <cellStyle name="Comma 3 12 5" xfId="35310"/>
    <cellStyle name="Comma 3 13" xfId="7242"/>
    <cellStyle name="Comma 3 13 2" xfId="9888"/>
    <cellStyle name="Comma 3 13 2 2" xfId="20891"/>
    <cellStyle name="Comma 3 13 2 2 2" xfId="32507"/>
    <cellStyle name="Comma 3 13 2 2 3" xfId="48363"/>
    <cellStyle name="Comma 3 13 2 3" xfId="26699"/>
    <cellStyle name="Comma 3 13 2 4" xfId="40182"/>
    <cellStyle name="Comma 3 13 3" xfId="18956"/>
    <cellStyle name="Comma 3 13 3 2" xfId="30572"/>
    <cellStyle name="Comma 3 13 3 3" xfId="46428"/>
    <cellStyle name="Comma 3 13 4" xfId="24764"/>
    <cellStyle name="Comma 3 13 5" xfId="37914"/>
    <cellStyle name="Comma 3 14" xfId="16435"/>
    <cellStyle name="Comma 3 14 2" xfId="22243"/>
    <cellStyle name="Comma 3 14 2 2" xfId="33859"/>
    <cellStyle name="Comma 3 14 2 3" xfId="49715"/>
    <cellStyle name="Comma 3 14 3" xfId="28051"/>
    <cellStyle name="Comma 3 14 4" xfId="43907"/>
    <cellStyle name="Comma 3 15" xfId="9099"/>
    <cellStyle name="Comma 3 15 2" xfId="20125"/>
    <cellStyle name="Comma 3 15 2 2" xfId="31741"/>
    <cellStyle name="Comma 3 15 2 3" xfId="47597"/>
    <cellStyle name="Comma 3 15 3" xfId="25933"/>
    <cellStyle name="Comma 3 15 4" xfId="39401"/>
    <cellStyle name="Comma 3 16" xfId="17604"/>
    <cellStyle name="Comma 3 16 2" xfId="29220"/>
    <cellStyle name="Comma 3 16 3" xfId="45076"/>
    <cellStyle name="Comma 3 17" xfId="2560"/>
    <cellStyle name="Comma 3 18" xfId="23412"/>
    <cellStyle name="Comma 3 19" xfId="35039"/>
    <cellStyle name="Comma 3 2" xfId="261"/>
    <cellStyle name="Comma 3 2 10" xfId="753"/>
    <cellStyle name="Comma 3 2 10 2" xfId="7448"/>
    <cellStyle name="Comma 3 2 10 2 2" xfId="16619"/>
    <cellStyle name="Comma 3 2 10 2 2 2" xfId="22427"/>
    <cellStyle name="Comma 3 2 10 2 2 2 2" xfId="34043"/>
    <cellStyle name="Comma 3 2 10 2 2 2 3" xfId="49899"/>
    <cellStyle name="Comma 3 2 10 2 2 3" xfId="28235"/>
    <cellStyle name="Comma 3 2 10 2 2 4" xfId="44091"/>
    <cellStyle name="Comma 3 2 10 2 3" xfId="19140"/>
    <cellStyle name="Comma 3 2 10 2 3 2" xfId="30756"/>
    <cellStyle name="Comma 3 2 10 2 3 3" xfId="46612"/>
    <cellStyle name="Comma 3 2 10 2 4" xfId="24948"/>
    <cellStyle name="Comma 3 2 10 2 5" xfId="38113"/>
    <cellStyle name="Comma 3 2 10 3" xfId="10495"/>
    <cellStyle name="Comma 3 2 10 3 2" xfId="21258"/>
    <cellStyle name="Comma 3 2 10 3 2 2" xfId="32874"/>
    <cellStyle name="Comma 3 2 10 3 2 3" xfId="48730"/>
    <cellStyle name="Comma 3 2 10 3 3" xfId="27066"/>
    <cellStyle name="Comma 3 2 10 3 4" xfId="40655"/>
    <cellStyle name="Comma 3 2 10 4" xfId="17971"/>
    <cellStyle name="Comma 3 2 10 4 2" xfId="29587"/>
    <cellStyle name="Comma 3 2 10 4 3" xfId="45443"/>
    <cellStyle name="Comma 3 2 10 5" xfId="3289"/>
    <cellStyle name="Comma 3 2 10 6" xfId="23779"/>
    <cellStyle name="Comma 3 2 10 7" xfId="35581"/>
    <cellStyle name="Comma 3 2 11" xfId="2925"/>
    <cellStyle name="Comma 3 2 11 2" xfId="10166"/>
    <cellStyle name="Comma 3 2 11 2 2" xfId="21075"/>
    <cellStyle name="Comma 3 2 11 2 2 2" xfId="32691"/>
    <cellStyle name="Comma 3 2 11 2 2 3" xfId="48547"/>
    <cellStyle name="Comma 3 2 11 2 3" xfId="26883"/>
    <cellStyle name="Comma 3 2 11 2 4" xfId="40407"/>
    <cellStyle name="Comma 3 2 11 3" xfId="17788"/>
    <cellStyle name="Comma 3 2 11 3 2" xfId="29404"/>
    <cellStyle name="Comma 3 2 11 3 3" xfId="45260"/>
    <cellStyle name="Comma 3 2 11 4" xfId="23596"/>
    <cellStyle name="Comma 3 2 11 5" xfId="35311"/>
    <cellStyle name="Comma 3 2 12" xfId="7243"/>
    <cellStyle name="Comma 3 2 12 2" xfId="9889"/>
    <cellStyle name="Comma 3 2 12 2 2" xfId="20892"/>
    <cellStyle name="Comma 3 2 12 2 2 2" xfId="32508"/>
    <cellStyle name="Comma 3 2 12 2 2 3" xfId="48364"/>
    <cellStyle name="Comma 3 2 12 2 3" xfId="26700"/>
    <cellStyle name="Comma 3 2 12 2 4" xfId="40183"/>
    <cellStyle name="Comma 3 2 12 3" xfId="18957"/>
    <cellStyle name="Comma 3 2 12 3 2" xfId="30573"/>
    <cellStyle name="Comma 3 2 12 3 3" xfId="46429"/>
    <cellStyle name="Comma 3 2 12 4" xfId="24765"/>
    <cellStyle name="Comma 3 2 12 5" xfId="37915"/>
    <cellStyle name="Comma 3 2 13" xfId="16436"/>
    <cellStyle name="Comma 3 2 13 2" xfId="22244"/>
    <cellStyle name="Comma 3 2 13 2 2" xfId="33860"/>
    <cellStyle name="Comma 3 2 13 2 3" xfId="49716"/>
    <cellStyle name="Comma 3 2 13 3" xfId="28052"/>
    <cellStyle name="Comma 3 2 13 4" xfId="43908"/>
    <cellStyle name="Comma 3 2 14" xfId="9100"/>
    <cellStyle name="Comma 3 2 14 2" xfId="20126"/>
    <cellStyle name="Comma 3 2 14 2 2" xfId="31742"/>
    <cellStyle name="Comma 3 2 14 2 3" xfId="47598"/>
    <cellStyle name="Comma 3 2 14 3" xfId="25934"/>
    <cellStyle name="Comma 3 2 14 4" xfId="39402"/>
    <cellStyle name="Comma 3 2 15" xfId="17605"/>
    <cellStyle name="Comma 3 2 15 2" xfId="29221"/>
    <cellStyle name="Comma 3 2 15 3" xfId="45077"/>
    <cellStyle name="Comma 3 2 16" xfId="2561"/>
    <cellStyle name="Comma 3 2 17" xfId="23413"/>
    <cellStyle name="Comma 3 2 18" xfId="35040"/>
    <cellStyle name="Comma 3 2 2" xfId="470"/>
    <cellStyle name="Comma 3 2 2 10" xfId="3050"/>
    <cellStyle name="Comma 3 2 2 10 2" xfId="10280"/>
    <cellStyle name="Comma 3 2 2 10 2 2" xfId="21093"/>
    <cellStyle name="Comma 3 2 2 10 2 2 2" xfId="32709"/>
    <cellStyle name="Comma 3 2 2 10 2 2 3" xfId="48565"/>
    <cellStyle name="Comma 3 2 2 10 2 3" xfId="26901"/>
    <cellStyle name="Comma 3 2 2 10 2 4" xfId="40465"/>
    <cellStyle name="Comma 3 2 2 10 3" xfId="17806"/>
    <cellStyle name="Comma 3 2 2 10 3 2" xfId="29422"/>
    <cellStyle name="Comma 3 2 2 10 3 3" xfId="45278"/>
    <cellStyle name="Comma 3 2 2 10 4" xfId="23614"/>
    <cellStyle name="Comma 3 2 2 10 5" xfId="35376"/>
    <cellStyle name="Comma 3 2 2 11" xfId="7261"/>
    <cellStyle name="Comma 3 2 2 11 2" xfId="9920"/>
    <cellStyle name="Comma 3 2 2 11 2 2" xfId="20910"/>
    <cellStyle name="Comma 3 2 2 11 2 2 2" xfId="32526"/>
    <cellStyle name="Comma 3 2 2 11 2 2 3" xfId="48382"/>
    <cellStyle name="Comma 3 2 2 11 2 3" xfId="26718"/>
    <cellStyle name="Comma 3 2 2 11 2 4" xfId="40208"/>
    <cellStyle name="Comma 3 2 2 11 3" xfId="18975"/>
    <cellStyle name="Comma 3 2 2 11 3 2" xfId="30591"/>
    <cellStyle name="Comma 3 2 2 11 3 3" xfId="46447"/>
    <cellStyle name="Comma 3 2 2 11 4" xfId="24783"/>
    <cellStyle name="Comma 3 2 2 11 5" xfId="37933"/>
    <cellStyle name="Comma 3 2 2 12" xfId="16454"/>
    <cellStyle name="Comma 3 2 2 12 2" xfId="22262"/>
    <cellStyle name="Comma 3 2 2 12 2 2" xfId="33878"/>
    <cellStyle name="Comma 3 2 2 12 2 3" xfId="49734"/>
    <cellStyle name="Comma 3 2 2 12 3" xfId="28070"/>
    <cellStyle name="Comma 3 2 2 12 4" xfId="43926"/>
    <cellStyle name="Comma 3 2 2 13" xfId="9118"/>
    <cellStyle name="Comma 3 2 2 13 2" xfId="20144"/>
    <cellStyle name="Comma 3 2 2 13 2 2" xfId="31760"/>
    <cellStyle name="Comma 3 2 2 13 2 3" xfId="47616"/>
    <cellStyle name="Comma 3 2 2 13 3" xfId="25952"/>
    <cellStyle name="Comma 3 2 2 13 4" xfId="39420"/>
    <cellStyle name="Comma 3 2 2 14" xfId="17623"/>
    <cellStyle name="Comma 3 2 2 14 2" xfId="29239"/>
    <cellStyle name="Comma 3 2 2 14 3" xfId="45095"/>
    <cellStyle name="Comma 3 2 2 15" xfId="2583"/>
    <cellStyle name="Comma 3 2 2 16" xfId="23431"/>
    <cellStyle name="Comma 3 2 2 17" xfId="35060"/>
    <cellStyle name="Comma 3 2 2 2" xfId="611"/>
    <cellStyle name="Comma 3 2 2 2 10" xfId="9155"/>
    <cellStyle name="Comma 3 2 2 2 10 2" xfId="20181"/>
    <cellStyle name="Comma 3 2 2 2 10 2 2" xfId="31797"/>
    <cellStyle name="Comma 3 2 2 2 10 2 3" xfId="47653"/>
    <cellStyle name="Comma 3 2 2 2 10 3" xfId="25989"/>
    <cellStyle name="Comma 3 2 2 2 10 4" xfId="39457"/>
    <cellStyle name="Comma 3 2 2 2 11" xfId="17697"/>
    <cellStyle name="Comma 3 2 2 2 11 2" xfId="29313"/>
    <cellStyle name="Comma 3 2 2 2 11 3" xfId="45169"/>
    <cellStyle name="Comma 3 2 2 2 12" xfId="2695"/>
    <cellStyle name="Comma 3 2 2 2 13" xfId="23505"/>
    <cellStyle name="Comma 3 2 2 2 14" xfId="35152"/>
    <cellStyle name="Comma 3 2 2 2 2" xfId="940"/>
    <cellStyle name="Comma 3 2 2 2 2 2" xfId="1669"/>
    <cellStyle name="Comma 3 2 2 2 2 2 2" xfId="8234"/>
    <cellStyle name="Comma 3 2 2 2 2 2 2 2" xfId="17332"/>
    <cellStyle name="Comma 3 2 2 2 2 2 2 2 2" xfId="23140"/>
    <cellStyle name="Comma 3 2 2 2 2 2 2 2 2 2" xfId="34756"/>
    <cellStyle name="Comma 3 2 2 2 2 2 2 2 2 3" xfId="50612"/>
    <cellStyle name="Comma 3 2 2 2 2 2 2 2 3" xfId="28948"/>
    <cellStyle name="Comma 3 2 2 2 2 2 2 2 4" xfId="44804"/>
    <cellStyle name="Comma 3 2 2 2 2 2 2 3" xfId="19853"/>
    <cellStyle name="Comma 3 2 2 2 2 2 2 3 2" xfId="31469"/>
    <cellStyle name="Comma 3 2 2 2 2 2 2 3 3" xfId="47325"/>
    <cellStyle name="Comma 3 2 2 2 2 2 2 4" xfId="25661"/>
    <cellStyle name="Comma 3 2 2 2 2 2 2 5" xfId="38853"/>
    <cellStyle name="Comma 3 2 2 2 2 2 3" xfId="11256"/>
    <cellStyle name="Comma 3 2 2 2 2 2 3 2" xfId="21971"/>
    <cellStyle name="Comma 3 2 2 2 2 2 3 2 2" xfId="33587"/>
    <cellStyle name="Comma 3 2 2 2 2 2 3 2 3" xfId="49443"/>
    <cellStyle name="Comma 3 2 2 2 2 2 3 3" xfId="27779"/>
    <cellStyle name="Comma 3 2 2 2 2 2 3 4" xfId="41392"/>
    <cellStyle name="Comma 3 2 2 2 2 2 4" xfId="18684"/>
    <cellStyle name="Comma 3 2 2 2 2 2 4 2" xfId="30300"/>
    <cellStyle name="Comma 3 2 2 2 2 2 4 3" xfId="46156"/>
    <cellStyle name="Comma 3 2 2 2 2 2 5" xfId="4196"/>
    <cellStyle name="Comma 3 2 2 2 2 2 6" xfId="24492"/>
    <cellStyle name="Comma 3 2 2 2 2 2 7" xfId="36378"/>
    <cellStyle name="Comma 3 2 2 2 2 3" xfId="7635"/>
    <cellStyle name="Comma 3 2 2 2 2 3 2" xfId="10624"/>
    <cellStyle name="Comma 3 2 2 2 2 3 2 2" xfId="21387"/>
    <cellStyle name="Comma 3 2 2 2 2 3 2 2 2" xfId="33003"/>
    <cellStyle name="Comma 3 2 2 2 2 3 2 2 3" xfId="48859"/>
    <cellStyle name="Comma 3 2 2 2 2 3 2 3" xfId="27195"/>
    <cellStyle name="Comma 3 2 2 2 2 3 2 4" xfId="40784"/>
    <cellStyle name="Comma 3 2 2 2 2 3 3" xfId="19269"/>
    <cellStyle name="Comma 3 2 2 2 2 3 3 2" xfId="30885"/>
    <cellStyle name="Comma 3 2 2 2 2 3 3 3" xfId="46741"/>
    <cellStyle name="Comma 3 2 2 2 2 3 4" xfId="25077"/>
    <cellStyle name="Comma 3 2 2 2 2 3 5" xfId="38261"/>
    <cellStyle name="Comma 3 2 2 2 2 4" xfId="16748"/>
    <cellStyle name="Comma 3 2 2 2 2 4 2" xfId="22556"/>
    <cellStyle name="Comma 3 2 2 2 2 4 2 2" xfId="34172"/>
    <cellStyle name="Comma 3 2 2 2 2 4 2 3" xfId="50028"/>
    <cellStyle name="Comma 3 2 2 2 2 4 3" xfId="28364"/>
    <cellStyle name="Comma 3 2 2 2 2 4 4" xfId="44220"/>
    <cellStyle name="Comma 3 2 2 2 2 5" xfId="9411"/>
    <cellStyle name="Comma 3 2 2 2 2 5 2" xfId="20437"/>
    <cellStyle name="Comma 3 2 2 2 2 5 2 2" xfId="32053"/>
    <cellStyle name="Comma 3 2 2 2 2 5 2 3" xfId="47909"/>
    <cellStyle name="Comma 3 2 2 2 2 5 3" xfId="26245"/>
    <cellStyle name="Comma 3 2 2 2 2 5 4" xfId="39713"/>
    <cellStyle name="Comma 3 2 2 2 2 6" xfId="18100"/>
    <cellStyle name="Comma 3 2 2 2 2 6 2" xfId="29716"/>
    <cellStyle name="Comma 3 2 2 2 2 6 3" xfId="45572"/>
    <cellStyle name="Comma 3 2 2 2 2 7" xfId="3476"/>
    <cellStyle name="Comma 3 2 2 2 2 8" xfId="23908"/>
    <cellStyle name="Comma 3 2 2 2 2 9" xfId="35729"/>
    <cellStyle name="Comma 3 2 2 2 3" xfId="1162"/>
    <cellStyle name="Comma 3 2 2 2 3 2" xfId="1892"/>
    <cellStyle name="Comma 3 2 2 2 3 2 2" xfId="8436"/>
    <cellStyle name="Comma 3 2 2 2 3 2 2 2" xfId="17478"/>
    <cellStyle name="Comma 3 2 2 2 3 2 2 2 2" xfId="23286"/>
    <cellStyle name="Comma 3 2 2 2 3 2 2 2 2 2" xfId="34902"/>
    <cellStyle name="Comma 3 2 2 2 3 2 2 2 2 3" xfId="50758"/>
    <cellStyle name="Comma 3 2 2 2 3 2 2 2 3" xfId="29094"/>
    <cellStyle name="Comma 3 2 2 2 3 2 2 2 4" xfId="44950"/>
    <cellStyle name="Comma 3 2 2 2 3 2 2 3" xfId="19999"/>
    <cellStyle name="Comma 3 2 2 2 3 2 2 3 2" xfId="31615"/>
    <cellStyle name="Comma 3 2 2 2 3 2 2 3 3" xfId="47471"/>
    <cellStyle name="Comma 3 2 2 2 3 2 2 4" xfId="25807"/>
    <cellStyle name="Comma 3 2 2 2 3 2 2 5" xfId="39026"/>
    <cellStyle name="Comma 3 2 2 2 3 2 3" xfId="11409"/>
    <cellStyle name="Comma 3 2 2 2 3 2 3 2" xfId="22117"/>
    <cellStyle name="Comma 3 2 2 2 3 2 3 2 2" xfId="33733"/>
    <cellStyle name="Comma 3 2 2 2 3 2 3 2 3" xfId="49589"/>
    <cellStyle name="Comma 3 2 2 2 3 2 3 3" xfId="27925"/>
    <cellStyle name="Comma 3 2 2 2 3 2 3 4" xfId="41541"/>
    <cellStyle name="Comma 3 2 2 2 3 2 4" xfId="18830"/>
    <cellStyle name="Comma 3 2 2 2 3 2 4 2" xfId="30446"/>
    <cellStyle name="Comma 3 2 2 2 3 2 4 3" xfId="46302"/>
    <cellStyle name="Comma 3 2 2 2 3 2 5" xfId="4419"/>
    <cellStyle name="Comma 3 2 2 2 3 2 6" xfId="24638"/>
    <cellStyle name="Comma 3 2 2 2 3 2 7" xfId="36557"/>
    <cellStyle name="Comma 3 2 2 2 3 3" xfId="7792"/>
    <cellStyle name="Comma 3 2 2 2 3 3 2" xfId="10797"/>
    <cellStyle name="Comma 3 2 2 2 3 3 2 2" xfId="21533"/>
    <cellStyle name="Comma 3 2 2 2 3 3 2 2 2" xfId="33149"/>
    <cellStyle name="Comma 3 2 2 2 3 3 2 2 3" xfId="49005"/>
    <cellStyle name="Comma 3 2 2 2 3 3 2 3" xfId="27341"/>
    <cellStyle name="Comma 3 2 2 2 3 3 2 4" xfId="40941"/>
    <cellStyle name="Comma 3 2 2 2 3 3 3" xfId="19415"/>
    <cellStyle name="Comma 3 2 2 2 3 3 3 2" xfId="31031"/>
    <cellStyle name="Comma 3 2 2 2 3 3 3 3" xfId="46887"/>
    <cellStyle name="Comma 3 2 2 2 3 3 4" xfId="25223"/>
    <cellStyle name="Comma 3 2 2 2 3 3 5" xfId="38412"/>
    <cellStyle name="Comma 3 2 2 2 3 4" xfId="16894"/>
    <cellStyle name="Comma 3 2 2 2 3 4 2" xfId="22702"/>
    <cellStyle name="Comma 3 2 2 2 3 4 2 2" xfId="34318"/>
    <cellStyle name="Comma 3 2 2 2 3 4 2 3" xfId="50174"/>
    <cellStyle name="Comma 3 2 2 2 3 4 3" xfId="28510"/>
    <cellStyle name="Comma 3 2 2 2 3 4 4" xfId="44366"/>
    <cellStyle name="Comma 3 2 2 2 3 5" xfId="9557"/>
    <cellStyle name="Comma 3 2 2 2 3 5 2" xfId="20583"/>
    <cellStyle name="Comma 3 2 2 2 3 5 2 2" xfId="32199"/>
    <cellStyle name="Comma 3 2 2 2 3 5 2 3" xfId="48055"/>
    <cellStyle name="Comma 3 2 2 2 3 5 3" xfId="26391"/>
    <cellStyle name="Comma 3 2 2 2 3 5 4" xfId="39859"/>
    <cellStyle name="Comma 3 2 2 2 3 6" xfId="18246"/>
    <cellStyle name="Comma 3 2 2 2 3 6 2" xfId="29862"/>
    <cellStyle name="Comma 3 2 2 2 3 6 3" xfId="45718"/>
    <cellStyle name="Comma 3 2 2 2 3 7" xfId="3689"/>
    <cellStyle name="Comma 3 2 2 2 3 8" xfId="24054"/>
    <cellStyle name="Comma 3 2 2 2 3 9" xfId="35907"/>
    <cellStyle name="Comma 3 2 2 2 4" xfId="1376"/>
    <cellStyle name="Comma 3 2 2 2 4 2" xfId="7974"/>
    <cellStyle name="Comma 3 2 2 2 4 2 2" xfId="10987"/>
    <cellStyle name="Comma 3 2 2 2 4 2 2 2" xfId="21715"/>
    <cellStyle name="Comma 3 2 2 2 4 2 2 2 2" xfId="33331"/>
    <cellStyle name="Comma 3 2 2 2 4 2 2 2 3" xfId="49187"/>
    <cellStyle name="Comma 3 2 2 2 4 2 2 3" xfId="27523"/>
    <cellStyle name="Comma 3 2 2 2 4 2 2 4" xfId="41129"/>
    <cellStyle name="Comma 3 2 2 2 4 2 3" xfId="19597"/>
    <cellStyle name="Comma 3 2 2 2 4 2 3 2" xfId="31213"/>
    <cellStyle name="Comma 3 2 2 2 4 2 3 3" xfId="47069"/>
    <cellStyle name="Comma 3 2 2 2 4 2 4" xfId="25405"/>
    <cellStyle name="Comma 3 2 2 2 4 2 5" xfId="38594"/>
    <cellStyle name="Comma 3 2 2 2 4 3" xfId="17076"/>
    <cellStyle name="Comma 3 2 2 2 4 3 2" xfId="22884"/>
    <cellStyle name="Comma 3 2 2 2 4 3 2 2" xfId="34500"/>
    <cellStyle name="Comma 3 2 2 2 4 3 2 3" xfId="50356"/>
    <cellStyle name="Comma 3 2 2 2 4 3 3" xfId="28692"/>
    <cellStyle name="Comma 3 2 2 2 4 3 4" xfId="44548"/>
    <cellStyle name="Comma 3 2 2 2 4 4" xfId="9739"/>
    <cellStyle name="Comma 3 2 2 2 4 4 2" xfId="20765"/>
    <cellStyle name="Comma 3 2 2 2 4 4 2 2" xfId="32381"/>
    <cellStyle name="Comma 3 2 2 2 4 4 2 3" xfId="48237"/>
    <cellStyle name="Comma 3 2 2 2 4 4 3" xfId="26573"/>
    <cellStyle name="Comma 3 2 2 2 4 4 4" xfId="40041"/>
    <cellStyle name="Comma 3 2 2 2 4 5" xfId="18428"/>
    <cellStyle name="Comma 3 2 2 2 4 5 2" xfId="30044"/>
    <cellStyle name="Comma 3 2 2 2 4 5 3" xfId="45900"/>
    <cellStyle name="Comma 3 2 2 2 4 6" xfId="3903"/>
    <cellStyle name="Comma 3 2 2 2 4 7" xfId="24236"/>
    <cellStyle name="Comma 3 2 2 2 4 8" xfId="36101"/>
    <cellStyle name="Comma 3 2 2 2 5" xfId="1591"/>
    <cellStyle name="Comma 3 2 2 2 5 2" xfId="8156"/>
    <cellStyle name="Comma 3 2 2 2 5 2 2" xfId="11182"/>
    <cellStyle name="Comma 3 2 2 2 5 2 2 2" xfId="21897"/>
    <cellStyle name="Comma 3 2 2 2 5 2 2 2 2" xfId="33513"/>
    <cellStyle name="Comma 3 2 2 2 5 2 2 2 3" xfId="49369"/>
    <cellStyle name="Comma 3 2 2 2 5 2 2 3" xfId="27705"/>
    <cellStyle name="Comma 3 2 2 2 5 2 2 4" xfId="41318"/>
    <cellStyle name="Comma 3 2 2 2 5 2 3" xfId="19779"/>
    <cellStyle name="Comma 3 2 2 2 5 2 3 2" xfId="31395"/>
    <cellStyle name="Comma 3 2 2 2 5 2 3 3" xfId="47251"/>
    <cellStyle name="Comma 3 2 2 2 5 2 4" xfId="25587"/>
    <cellStyle name="Comma 3 2 2 2 5 2 5" xfId="38776"/>
    <cellStyle name="Comma 3 2 2 2 5 3" xfId="17258"/>
    <cellStyle name="Comma 3 2 2 2 5 3 2" xfId="23066"/>
    <cellStyle name="Comma 3 2 2 2 5 3 2 2" xfId="34682"/>
    <cellStyle name="Comma 3 2 2 2 5 3 2 3" xfId="50538"/>
    <cellStyle name="Comma 3 2 2 2 5 3 3" xfId="28874"/>
    <cellStyle name="Comma 3 2 2 2 5 3 4" xfId="44730"/>
    <cellStyle name="Comma 3 2 2 2 5 4" xfId="9337"/>
    <cellStyle name="Comma 3 2 2 2 5 4 2" xfId="20363"/>
    <cellStyle name="Comma 3 2 2 2 5 4 2 2" xfId="31979"/>
    <cellStyle name="Comma 3 2 2 2 5 4 2 3" xfId="47835"/>
    <cellStyle name="Comma 3 2 2 2 5 4 3" xfId="26171"/>
    <cellStyle name="Comma 3 2 2 2 5 4 4" xfId="39639"/>
    <cellStyle name="Comma 3 2 2 2 5 5" xfId="18610"/>
    <cellStyle name="Comma 3 2 2 2 5 5 2" xfId="30226"/>
    <cellStyle name="Comma 3 2 2 2 5 5 3" xfId="46082"/>
    <cellStyle name="Comma 3 2 2 2 5 6" xfId="4118"/>
    <cellStyle name="Comma 3 2 2 2 5 7" xfId="24418"/>
    <cellStyle name="Comma 3 2 2 2 5 8" xfId="36301"/>
    <cellStyle name="Comma 3 2 2 2 6" xfId="865"/>
    <cellStyle name="Comma 3 2 2 2 6 2" xfId="7560"/>
    <cellStyle name="Comma 3 2 2 2 6 2 2" xfId="16674"/>
    <cellStyle name="Comma 3 2 2 2 6 2 2 2" xfId="22482"/>
    <cellStyle name="Comma 3 2 2 2 6 2 2 2 2" xfId="34098"/>
    <cellStyle name="Comma 3 2 2 2 6 2 2 2 3" xfId="49954"/>
    <cellStyle name="Comma 3 2 2 2 6 2 2 3" xfId="28290"/>
    <cellStyle name="Comma 3 2 2 2 6 2 2 4" xfId="44146"/>
    <cellStyle name="Comma 3 2 2 2 6 2 3" xfId="19195"/>
    <cellStyle name="Comma 3 2 2 2 6 2 3 2" xfId="30811"/>
    <cellStyle name="Comma 3 2 2 2 6 2 3 3" xfId="46667"/>
    <cellStyle name="Comma 3 2 2 2 6 2 4" xfId="25003"/>
    <cellStyle name="Comma 3 2 2 2 6 2 5" xfId="38186"/>
    <cellStyle name="Comma 3 2 2 2 6 3" xfId="10550"/>
    <cellStyle name="Comma 3 2 2 2 6 3 2" xfId="21313"/>
    <cellStyle name="Comma 3 2 2 2 6 3 2 2" xfId="32929"/>
    <cellStyle name="Comma 3 2 2 2 6 3 2 3" xfId="48785"/>
    <cellStyle name="Comma 3 2 2 2 6 3 3" xfId="27121"/>
    <cellStyle name="Comma 3 2 2 2 6 3 4" xfId="40710"/>
    <cellStyle name="Comma 3 2 2 2 6 4" xfId="18026"/>
    <cellStyle name="Comma 3 2 2 2 6 4 2" xfId="29642"/>
    <cellStyle name="Comma 3 2 2 2 6 4 3" xfId="45498"/>
    <cellStyle name="Comma 3 2 2 2 6 5" xfId="3401"/>
    <cellStyle name="Comma 3 2 2 2 6 6" xfId="23834"/>
    <cellStyle name="Comma 3 2 2 2 6 7" xfId="35654"/>
    <cellStyle name="Comma 3 2 2 2 7" xfId="3161"/>
    <cellStyle name="Comma 3 2 2 2 7 2" xfId="10390"/>
    <cellStyle name="Comma 3 2 2 2 7 2 2" xfId="21167"/>
    <cellStyle name="Comma 3 2 2 2 7 2 2 2" xfId="32783"/>
    <cellStyle name="Comma 3 2 2 2 7 2 2 3" xfId="48639"/>
    <cellStyle name="Comma 3 2 2 2 7 2 3" xfId="26975"/>
    <cellStyle name="Comma 3 2 2 2 7 2 4" xfId="40557"/>
    <cellStyle name="Comma 3 2 2 2 7 3" xfId="17880"/>
    <cellStyle name="Comma 3 2 2 2 7 3 2" xfId="29496"/>
    <cellStyle name="Comma 3 2 2 2 7 3 3" xfId="45352"/>
    <cellStyle name="Comma 3 2 2 2 7 4" xfId="23688"/>
    <cellStyle name="Comma 3 2 2 2 7 5" xfId="35468"/>
    <cellStyle name="Comma 3 2 2 2 8" xfId="7335"/>
    <cellStyle name="Comma 3 2 2 2 8 2" xfId="10005"/>
    <cellStyle name="Comma 3 2 2 2 8 2 2" xfId="20984"/>
    <cellStyle name="Comma 3 2 2 2 8 2 2 2" xfId="32600"/>
    <cellStyle name="Comma 3 2 2 2 8 2 2 3" xfId="48456"/>
    <cellStyle name="Comma 3 2 2 2 8 2 3" xfId="26792"/>
    <cellStyle name="Comma 3 2 2 2 8 2 4" xfId="40285"/>
    <cellStyle name="Comma 3 2 2 2 8 3" xfId="19049"/>
    <cellStyle name="Comma 3 2 2 2 8 3 2" xfId="30665"/>
    <cellStyle name="Comma 3 2 2 2 8 3 3" xfId="46521"/>
    <cellStyle name="Comma 3 2 2 2 8 4" xfId="24857"/>
    <cellStyle name="Comma 3 2 2 2 8 5" xfId="38007"/>
    <cellStyle name="Comma 3 2 2 2 9" xfId="16528"/>
    <cellStyle name="Comma 3 2 2 2 9 2" xfId="22336"/>
    <cellStyle name="Comma 3 2 2 2 9 2 2" xfId="33952"/>
    <cellStyle name="Comma 3 2 2 2 9 2 3" xfId="49808"/>
    <cellStyle name="Comma 3 2 2 2 9 3" xfId="28144"/>
    <cellStyle name="Comma 3 2 2 2 9 4" xfId="44000"/>
    <cellStyle name="Comma 3 2 2 3" xfId="669"/>
    <cellStyle name="Comma 3 2 2 3 10" xfId="17733"/>
    <cellStyle name="Comma 3 2 2 3 10 2" xfId="29349"/>
    <cellStyle name="Comma 3 2 2 3 10 3" xfId="45205"/>
    <cellStyle name="Comma 3 2 2 3 11" xfId="2753"/>
    <cellStyle name="Comma 3 2 2 3 12" xfId="23541"/>
    <cellStyle name="Comma 3 2 2 3 13" xfId="35200"/>
    <cellStyle name="Comma 3 2 2 3 2" xfId="1220"/>
    <cellStyle name="Comma 3 2 2 3 2 2" xfId="1928"/>
    <cellStyle name="Comma 3 2 2 3 2 2 2" xfId="8472"/>
    <cellStyle name="Comma 3 2 2 3 2 2 2 2" xfId="17514"/>
    <cellStyle name="Comma 3 2 2 3 2 2 2 2 2" xfId="23322"/>
    <cellStyle name="Comma 3 2 2 3 2 2 2 2 2 2" xfId="34938"/>
    <cellStyle name="Comma 3 2 2 3 2 2 2 2 2 3" xfId="50794"/>
    <cellStyle name="Comma 3 2 2 3 2 2 2 2 3" xfId="29130"/>
    <cellStyle name="Comma 3 2 2 3 2 2 2 2 4" xfId="44986"/>
    <cellStyle name="Comma 3 2 2 3 2 2 2 3" xfId="20035"/>
    <cellStyle name="Comma 3 2 2 3 2 2 2 3 2" xfId="31651"/>
    <cellStyle name="Comma 3 2 2 3 2 2 2 3 3" xfId="47507"/>
    <cellStyle name="Comma 3 2 2 3 2 2 2 4" xfId="25843"/>
    <cellStyle name="Comma 3 2 2 3 2 2 2 5" xfId="39062"/>
    <cellStyle name="Comma 3 2 2 3 2 2 3" xfId="11445"/>
    <cellStyle name="Comma 3 2 2 3 2 2 3 2" xfId="22153"/>
    <cellStyle name="Comma 3 2 2 3 2 2 3 2 2" xfId="33769"/>
    <cellStyle name="Comma 3 2 2 3 2 2 3 2 3" xfId="49625"/>
    <cellStyle name="Comma 3 2 2 3 2 2 3 3" xfId="27961"/>
    <cellStyle name="Comma 3 2 2 3 2 2 3 4" xfId="41577"/>
    <cellStyle name="Comma 3 2 2 3 2 2 4" xfId="18866"/>
    <cellStyle name="Comma 3 2 2 3 2 2 4 2" xfId="30482"/>
    <cellStyle name="Comma 3 2 2 3 2 2 4 3" xfId="46338"/>
    <cellStyle name="Comma 3 2 2 3 2 2 5" xfId="4455"/>
    <cellStyle name="Comma 3 2 2 3 2 2 6" xfId="24674"/>
    <cellStyle name="Comma 3 2 2 3 2 2 7" xfId="36593"/>
    <cellStyle name="Comma 3 2 2 3 2 3" xfId="7828"/>
    <cellStyle name="Comma 3 2 2 3 2 3 2" xfId="10839"/>
    <cellStyle name="Comma 3 2 2 3 2 3 2 2" xfId="21569"/>
    <cellStyle name="Comma 3 2 2 3 2 3 2 2 2" xfId="33185"/>
    <cellStyle name="Comma 3 2 2 3 2 3 2 2 3" xfId="49041"/>
    <cellStyle name="Comma 3 2 2 3 2 3 2 3" xfId="27377"/>
    <cellStyle name="Comma 3 2 2 3 2 3 2 4" xfId="40982"/>
    <cellStyle name="Comma 3 2 2 3 2 3 3" xfId="19451"/>
    <cellStyle name="Comma 3 2 2 3 2 3 3 2" xfId="31067"/>
    <cellStyle name="Comma 3 2 2 3 2 3 3 3" xfId="46923"/>
    <cellStyle name="Comma 3 2 2 3 2 3 4" xfId="25259"/>
    <cellStyle name="Comma 3 2 2 3 2 3 5" xfId="38448"/>
    <cellStyle name="Comma 3 2 2 3 2 4" xfId="16930"/>
    <cellStyle name="Comma 3 2 2 3 2 4 2" xfId="22738"/>
    <cellStyle name="Comma 3 2 2 3 2 4 2 2" xfId="34354"/>
    <cellStyle name="Comma 3 2 2 3 2 4 2 3" xfId="50210"/>
    <cellStyle name="Comma 3 2 2 3 2 4 3" xfId="28546"/>
    <cellStyle name="Comma 3 2 2 3 2 4 4" xfId="44402"/>
    <cellStyle name="Comma 3 2 2 3 2 5" xfId="9593"/>
    <cellStyle name="Comma 3 2 2 3 2 5 2" xfId="20619"/>
    <cellStyle name="Comma 3 2 2 3 2 5 2 2" xfId="32235"/>
    <cellStyle name="Comma 3 2 2 3 2 5 2 3" xfId="48091"/>
    <cellStyle name="Comma 3 2 2 3 2 5 3" xfId="26427"/>
    <cellStyle name="Comma 3 2 2 3 2 5 4" xfId="39895"/>
    <cellStyle name="Comma 3 2 2 3 2 6" xfId="18282"/>
    <cellStyle name="Comma 3 2 2 3 2 6 2" xfId="29898"/>
    <cellStyle name="Comma 3 2 2 3 2 6 3" xfId="45754"/>
    <cellStyle name="Comma 3 2 2 3 2 7" xfId="3747"/>
    <cellStyle name="Comma 3 2 2 3 2 8" xfId="24090"/>
    <cellStyle name="Comma 3 2 2 3 2 9" xfId="35955"/>
    <cellStyle name="Comma 3 2 2 3 3" xfId="1412"/>
    <cellStyle name="Comma 3 2 2 3 3 2" xfId="8010"/>
    <cellStyle name="Comma 3 2 2 3 3 2 2" xfId="11023"/>
    <cellStyle name="Comma 3 2 2 3 3 2 2 2" xfId="21751"/>
    <cellStyle name="Comma 3 2 2 3 3 2 2 2 2" xfId="33367"/>
    <cellStyle name="Comma 3 2 2 3 3 2 2 2 3" xfId="49223"/>
    <cellStyle name="Comma 3 2 2 3 3 2 2 3" xfId="27559"/>
    <cellStyle name="Comma 3 2 2 3 3 2 2 4" xfId="41165"/>
    <cellStyle name="Comma 3 2 2 3 3 2 3" xfId="19633"/>
    <cellStyle name="Comma 3 2 2 3 3 2 3 2" xfId="31249"/>
    <cellStyle name="Comma 3 2 2 3 3 2 3 3" xfId="47105"/>
    <cellStyle name="Comma 3 2 2 3 3 2 4" xfId="25441"/>
    <cellStyle name="Comma 3 2 2 3 3 2 5" xfId="38630"/>
    <cellStyle name="Comma 3 2 2 3 3 3" xfId="17112"/>
    <cellStyle name="Comma 3 2 2 3 3 3 2" xfId="22920"/>
    <cellStyle name="Comma 3 2 2 3 3 3 2 2" xfId="34536"/>
    <cellStyle name="Comma 3 2 2 3 3 3 2 3" xfId="50392"/>
    <cellStyle name="Comma 3 2 2 3 3 3 3" xfId="28728"/>
    <cellStyle name="Comma 3 2 2 3 3 3 4" xfId="44584"/>
    <cellStyle name="Comma 3 2 2 3 3 4" xfId="9775"/>
    <cellStyle name="Comma 3 2 2 3 3 4 2" xfId="20801"/>
    <cellStyle name="Comma 3 2 2 3 3 4 2 2" xfId="32417"/>
    <cellStyle name="Comma 3 2 2 3 3 4 2 3" xfId="48273"/>
    <cellStyle name="Comma 3 2 2 3 3 4 3" xfId="26609"/>
    <cellStyle name="Comma 3 2 2 3 3 4 4" xfId="40077"/>
    <cellStyle name="Comma 3 2 2 3 3 5" xfId="18464"/>
    <cellStyle name="Comma 3 2 2 3 3 5 2" xfId="30080"/>
    <cellStyle name="Comma 3 2 2 3 3 5 3" xfId="45936"/>
    <cellStyle name="Comma 3 2 2 3 3 6" xfId="3939"/>
    <cellStyle name="Comma 3 2 2 3 3 7" xfId="24272"/>
    <cellStyle name="Comma 3 2 2 3 3 8" xfId="36137"/>
    <cellStyle name="Comma 3 2 2 3 4" xfId="1721"/>
    <cellStyle name="Comma 3 2 2 3 4 2" xfId="8270"/>
    <cellStyle name="Comma 3 2 2 3 4 2 2" xfId="11297"/>
    <cellStyle name="Comma 3 2 2 3 4 2 2 2" xfId="22007"/>
    <cellStyle name="Comma 3 2 2 3 4 2 2 2 2" xfId="33623"/>
    <cellStyle name="Comma 3 2 2 3 4 2 2 2 3" xfId="49479"/>
    <cellStyle name="Comma 3 2 2 3 4 2 2 3" xfId="27815"/>
    <cellStyle name="Comma 3 2 2 3 4 2 2 4" xfId="41430"/>
    <cellStyle name="Comma 3 2 2 3 4 2 3" xfId="19889"/>
    <cellStyle name="Comma 3 2 2 3 4 2 3 2" xfId="31505"/>
    <cellStyle name="Comma 3 2 2 3 4 2 3 3" xfId="47361"/>
    <cellStyle name="Comma 3 2 2 3 4 2 4" xfId="25697"/>
    <cellStyle name="Comma 3 2 2 3 4 2 5" xfId="38889"/>
    <cellStyle name="Comma 3 2 2 3 4 3" xfId="17368"/>
    <cellStyle name="Comma 3 2 2 3 4 3 2" xfId="23176"/>
    <cellStyle name="Comma 3 2 2 3 4 3 2 2" xfId="34792"/>
    <cellStyle name="Comma 3 2 2 3 4 3 2 3" xfId="50648"/>
    <cellStyle name="Comma 3 2 2 3 4 3 3" xfId="28984"/>
    <cellStyle name="Comma 3 2 2 3 4 3 4" xfId="44840"/>
    <cellStyle name="Comma 3 2 2 3 4 4" xfId="9447"/>
    <cellStyle name="Comma 3 2 2 3 4 4 2" xfId="20473"/>
    <cellStyle name="Comma 3 2 2 3 4 4 2 2" xfId="32089"/>
    <cellStyle name="Comma 3 2 2 3 4 4 2 3" xfId="47945"/>
    <cellStyle name="Comma 3 2 2 3 4 4 3" xfId="26281"/>
    <cellStyle name="Comma 3 2 2 3 4 4 4" xfId="39749"/>
    <cellStyle name="Comma 3 2 2 3 4 5" xfId="18720"/>
    <cellStyle name="Comma 3 2 2 3 4 5 2" xfId="30336"/>
    <cellStyle name="Comma 3 2 2 3 4 5 3" xfId="46192"/>
    <cellStyle name="Comma 3 2 2 3 4 6" xfId="4248"/>
    <cellStyle name="Comma 3 2 2 3 4 7" xfId="24528"/>
    <cellStyle name="Comma 3 2 2 3 4 8" xfId="36420"/>
    <cellStyle name="Comma 3 2 2 3 5" xfId="981"/>
    <cellStyle name="Comma 3 2 2 3 5 2" xfId="7676"/>
    <cellStyle name="Comma 3 2 2 3 5 2 2" xfId="16784"/>
    <cellStyle name="Comma 3 2 2 3 5 2 2 2" xfId="22592"/>
    <cellStyle name="Comma 3 2 2 3 5 2 2 2 2" xfId="34208"/>
    <cellStyle name="Comma 3 2 2 3 5 2 2 2 3" xfId="50064"/>
    <cellStyle name="Comma 3 2 2 3 5 2 2 3" xfId="28400"/>
    <cellStyle name="Comma 3 2 2 3 5 2 2 4" xfId="44256"/>
    <cellStyle name="Comma 3 2 2 3 5 2 3" xfId="19305"/>
    <cellStyle name="Comma 3 2 2 3 5 2 3 2" xfId="30921"/>
    <cellStyle name="Comma 3 2 2 3 5 2 3 3" xfId="46777"/>
    <cellStyle name="Comma 3 2 2 3 5 2 4" xfId="25113"/>
    <cellStyle name="Comma 3 2 2 3 5 2 5" xfId="38300"/>
    <cellStyle name="Comma 3 2 2 3 5 3" xfId="10660"/>
    <cellStyle name="Comma 3 2 2 3 5 3 2" xfId="21423"/>
    <cellStyle name="Comma 3 2 2 3 5 3 2 2" xfId="33039"/>
    <cellStyle name="Comma 3 2 2 3 5 3 2 3" xfId="48895"/>
    <cellStyle name="Comma 3 2 2 3 5 3 3" xfId="27231"/>
    <cellStyle name="Comma 3 2 2 3 5 3 4" xfId="40820"/>
    <cellStyle name="Comma 3 2 2 3 5 4" xfId="18136"/>
    <cellStyle name="Comma 3 2 2 3 5 4 2" xfId="29752"/>
    <cellStyle name="Comma 3 2 2 3 5 4 3" xfId="45608"/>
    <cellStyle name="Comma 3 2 2 3 5 5" xfId="3517"/>
    <cellStyle name="Comma 3 2 2 3 5 6" xfId="23944"/>
    <cellStyle name="Comma 3 2 2 3 5 7" xfId="35768"/>
    <cellStyle name="Comma 3 2 2 3 6" xfId="3209"/>
    <cellStyle name="Comma 3 2 2 3 6 2" xfId="10437"/>
    <cellStyle name="Comma 3 2 2 3 6 2 2" xfId="21203"/>
    <cellStyle name="Comma 3 2 2 3 6 2 2 2" xfId="32819"/>
    <cellStyle name="Comma 3 2 2 3 6 2 2 3" xfId="48675"/>
    <cellStyle name="Comma 3 2 2 3 6 2 3" xfId="27011"/>
    <cellStyle name="Comma 3 2 2 3 6 2 4" xfId="40600"/>
    <cellStyle name="Comma 3 2 2 3 6 3" xfId="17916"/>
    <cellStyle name="Comma 3 2 2 3 6 3 2" xfId="29532"/>
    <cellStyle name="Comma 3 2 2 3 6 3 3" xfId="45388"/>
    <cellStyle name="Comma 3 2 2 3 6 4" xfId="23724"/>
    <cellStyle name="Comma 3 2 2 3 6 5" xfId="35511"/>
    <cellStyle name="Comma 3 2 2 3 7" xfId="7371"/>
    <cellStyle name="Comma 3 2 2 3 7 2" xfId="10046"/>
    <cellStyle name="Comma 3 2 2 3 7 2 2" xfId="21020"/>
    <cellStyle name="Comma 3 2 2 3 7 2 2 2" xfId="32636"/>
    <cellStyle name="Comma 3 2 2 3 7 2 2 3" xfId="48492"/>
    <cellStyle name="Comma 3 2 2 3 7 2 3" xfId="26828"/>
    <cellStyle name="Comma 3 2 2 3 7 2 4" xfId="40323"/>
    <cellStyle name="Comma 3 2 2 3 7 3" xfId="19085"/>
    <cellStyle name="Comma 3 2 2 3 7 3 2" xfId="30701"/>
    <cellStyle name="Comma 3 2 2 3 7 3 3" xfId="46557"/>
    <cellStyle name="Comma 3 2 2 3 7 4" xfId="24893"/>
    <cellStyle name="Comma 3 2 2 3 7 5" xfId="38043"/>
    <cellStyle name="Comma 3 2 2 3 8" xfId="16564"/>
    <cellStyle name="Comma 3 2 2 3 8 2" xfId="22372"/>
    <cellStyle name="Comma 3 2 2 3 8 2 2" xfId="33988"/>
    <cellStyle name="Comma 3 2 2 3 8 2 3" xfId="49844"/>
    <cellStyle name="Comma 3 2 2 3 8 3" xfId="28180"/>
    <cellStyle name="Comma 3 2 2 3 8 4" xfId="44036"/>
    <cellStyle name="Comma 3 2 2 3 9" xfId="9191"/>
    <cellStyle name="Comma 3 2 2 3 9 2" xfId="20217"/>
    <cellStyle name="Comma 3 2 2 3 9 2 2" xfId="31833"/>
    <cellStyle name="Comma 3 2 2 3 9 2 3" xfId="47689"/>
    <cellStyle name="Comma 3 2 2 3 9 3" xfId="26025"/>
    <cellStyle name="Comma 3 2 2 3 9 4" xfId="39493"/>
    <cellStyle name="Comma 3 2 2 4" xfId="710"/>
    <cellStyle name="Comma 3 2 2 4 10" xfId="17769"/>
    <cellStyle name="Comma 3 2 2 4 10 2" xfId="29385"/>
    <cellStyle name="Comma 3 2 2 4 10 3" xfId="45241"/>
    <cellStyle name="Comma 3 2 2 4 11" xfId="2794"/>
    <cellStyle name="Comma 3 2 2 4 12" xfId="23577"/>
    <cellStyle name="Comma 3 2 2 4 13" xfId="35236"/>
    <cellStyle name="Comma 3 2 2 4 2" xfId="1261"/>
    <cellStyle name="Comma 3 2 2 4 2 2" xfId="1964"/>
    <cellStyle name="Comma 3 2 2 4 2 2 2" xfId="8508"/>
    <cellStyle name="Comma 3 2 2 4 2 2 2 2" xfId="17550"/>
    <cellStyle name="Comma 3 2 2 4 2 2 2 2 2" xfId="23358"/>
    <cellStyle name="Comma 3 2 2 4 2 2 2 2 2 2" xfId="34974"/>
    <cellStyle name="Comma 3 2 2 4 2 2 2 2 2 3" xfId="50830"/>
    <cellStyle name="Comma 3 2 2 4 2 2 2 2 3" xfId="29166"/>
    <cellStyle name="Comma 3 2 2 4 2 2 2 2 4" xfId="45022"/>
    <cellStyle name="Comma 3 2 2 4 2 2 2 3" xfId="20071"/>
    <cellStyle name="Comma 3 2 2 4 2 2 2 3 2" xfId="31687"/>
    <cellStyle name="Comma 3 2 2 4 2 2 2 3 3" xfId="47543"/>
    <cellStyle name="Comma 3 2 2 4 2 2 2 4" xfId="25879"/>
    <cellStyle name="Comma 3 2 2 4 2 2 2 5" xfId="39098"/>
    <cellStyle name="Comma 3 2 2 4 2 2 3" xfId="11481"/>
    <cellStyle name="Comma 3 2 2 4 2 2 3 2" xfId="22189"/>
    <cellStyle name="Comma 3 2 2 4 2 2 3 2 2" xfId="33805"/>
    <cellStyle name="Comma 3 2 2 4 2 2 3 2 3" xfId="49661"/>
    <cellStyle name="Comma 3 2 2 4 2 2 3 3" xfId="27997"/>
    <cellStyle name="Comma 3 2 2 4 2 2 3 4" xfId="41613"/>
    <cellStyle name="Comma 3 2 2 4 2 2 4" xfId="18902"/>
    <cellStyle name="Comma 3 2 2 4 2 2 4 2" xfId="30518"/>
    <cellStyle name="Comma 3 2 2 4 2 2 4 3" xfId="46374"/>
    <cellStyle name="Comma 3 2 2 4 2 2 5" xfId="4491"/>
    <cellStyle name="Comma 3 2 2 4 2 2 6" xfId="24710"/>
    <cellStyle name="Comma 3 2 2 4 2 2 7" xfId="36629"/>
    <cellStyle name="Comma 3 2 2 4 2 3" xfId="7864"/>
    <cellStyle name="Comma 3 2 2 4 2 3 2" xfId="10876"/>
    <cellStyle name="Comma 3 2 2 4 2 3 2 2" xfId="21605"/>
    <cellStyle name="Comma 3 2 2 4 2 3 2 2 2" xfId="33221"/>
    <cellStyle name="Comma 3 2 2 4 2 3 2 2 3" xfId="49077"/>
    <cellStyle name="Comma 3 2 2 4 2 3 2 3" xfId="27413"/>
    <cellStyle name="Comma 3 2 2 4 2 3 2 4" xfId="41018"/>
    <cellStyle name="Comma 3 2 2 4 2 3 3" xfId="19487"/>
    <cellStyle name="Comma 3 2 2 4 2 3 3 2" xfId="31103"/>
    <cellStyle name="Comma 3 2 2 4 2 3 3 3" xfId="46959"/>
    <cellStyle name="Comma 3 2 2 4 2 3 4" xfId="25295"/>
    <cellStyle name="Comma 3 2 2 4 2 3 5" xfId="38484"/>
    <cellStyle name="Comma 3 2 2 4 2 4" xfId="16966"/>
    <cellStyle name="Comma 3 2 2 4 2 4 2" xfId="22774"/>
    <cellStyle name="Comma 3 2 2 4 2 4 2 2" xfId="34390"/>
    <cellStyle name="Comma 3 2 2 4 2 4 2 3" xfId="50246"/>
    <cellStyle name="Comma 3 2 2 4 2 4 3" xfId="28582"/>
    <cellStyle name="Comma 3 2 2 4 2 4 4" xfId="44438"/>
    <cellStyle name="Comma 3 2 2 4 2 5" xfId="9629"/>
    <cellStyle name="Comma 3 2 2 4 2 5 2" xfId="20655"/>
    <cellStyle name="Comma 3 2 2 4 2 5 2 2" xfId="32271"/>
    <cellStyle name="Comma 3 2 2 4 2 5 2 3" xfId="48127"/>
    <cellStyle name="Comma 3 2 2 4 2 5 3" xfId="26463"/>
    <cellStyle name="Comma 3 2 2 4 2 5 4" xfId="39931"/>
    <cellStyle name="Comma 3 2 2 4 2 6" xfId="18318"/>
    <cellStyle name="Comma 3 2 2 4 2 6 2" xfId="29934"/>
    <cellStyle name="Comma 3 2 2 4 2 6 3" xfId="45790"/>
    <cellStyle name="Comma 3 2 2 4 2 7" xfId="3788"/>
    <cellStyle name="Comma 3 2 2 4 2 8" xfId="24126"/>
    <cellStyle name="Comma 3 2 2 4 2 9" xfId="35991"/>
    <cellStyle name="Comma 3 2 2 4 3" xfId="1448"/>
    <cellStyle name="Comma 3 2 2 4 3 2" xfId="8046"/>
    <cellStyle name="Comma 3 2 2 4 3 2 2" xfId="11059"/>
    <cellStyle name="Comma 3 2 2 4 3 2 2 2" xfId="21787"/>
    <cellStyle name="Comma 3 2 2 4 3 2 2 2 2" xfId="33403"/>
    <cellStyle name="Comma 3 2 2 4 3 2 2 2 3" xfId="49259"/>
    <cellStyle name="Comma 3 2 2 4 3 2 2 3" xfId="27595"/>
    <cellStyle name="Comma 3 2 2 4 3 2 2 4" xfId="41201"/>
    <cellStyle name="Comma 3 2 2 4 3 2 3" xfId="19669"/>
    <cellStyle name="Comma 3 2 2 4 3 2 3 2" xfId="31285"/>
    <cellStyle name="Comma 3 2 2 4 3 2 3 3" xfId="47141"/>
    <cellStyle name="Comma 3 2 2 4 3 2 4" xfId="25477"/>
    <cellStyle name="Comma 3 2 2 4 3 2 5" xfId="38666"/>
    <cellStyle name="Comma 3 2 2 4 3 3" xfId="17148"/>
    <cellStyle name="Comma 3 2 2 4 3 3 2" xfId="22956"/>
    <cellStyle name="Comma 3 2 2 4 3 3 2 2" xfId="34572"/>
    <cellStyle name="Comma 3 2 2 4 3 3 2 3" xfId="50428"/>
    <cellStyle name="Comma 3 2 2 4 3 3 3" xfId="28764"/>
    <cellStyle name="Comma 3 2 2 4 3 3 4" xfId="44620"/>
    <cellStyle name="Comma 3 2 2 4 3 4" xfId="9811"/>
    <cellStyle name="Comma 3 2 2 4 3 4 2" xfId="20837"/>
    <cellStyle name="Comma 3 2 2 4 3 4 2 2" xfId="32453"/>
    <cellStyle name="Comma 3 2 2 4 3 4 2 3" xfId="48309"/>
    <cellStyle name="Comma 3 2 2 4 3 4 3" xfId="26645"/>
    <cellStyle name="Comma 3 2 2 4 3 4 4" xfId="40113"/>
    <cellStyle name="Comma 3 2 2 4 3 5" xfId="18500"/>
    <cellStyle name="Comma 3 2 2 4 3 5 2" xfId="30116"/>
    <cellStyle name="Comma 3 2 2 4 3 5 3" xfId="45972"/>
    <cellStyle name="Comma 3 2 2 4 3 6" xfId="3975"/>
    <cellStyle name="Comma 3 2 2 4 3 7" xfId="24308"/>
    <cellStyle name="Comma 3 2 2 4 3 8" xfId="36173"/>
    <cellStyle name="Comma 3 2 2 4 4" xfId="1762"/>
    <cellStyle name="Comma 3 2 2 4 4 2" xfId="8306"/>
    <cellStyle name="Comma 3 2 2 4 4 2 2" xfId="11335"/>
    <cellStyle name="Comma 3 2 2 4 4 2 2 2" xfId="22043"/>
    <cellStyle name="Comma 3 2 2 4 4 2 2 2 2" xfId="33659"/>
    <cellStyle name="Comma 3 2 2 4 4 2 2 2 3" xfId="49515"/>
    <cellStyle name="Comma 3 2 2 4 4 2 2 3" xfId="27851"/>
    <cellStyle name="Comma 3 2 2 4 4 2 2 4" xfId="41467"/>
    <cellStyle name="Comma 3 2 2 4 4 2 3" xfId="19925"/>
    <cellStyle name="Comma 3 2 2 4 4 2 3 2" xfId="31541"/>
    <cellStyle name="Comma 3 2 2 4 4 2 3 3" xfId="47397"/>
    <cellStyle name="Comma 3 2 2 4 4 2 4" xfId="25733"/>
    <cellStyle name="Comma 3 2 2 4 4 2 5" xfId="38925"/>
    <cellStyle name="Comma 3 2 2 4 4 3" xfId="17404"/>
    <cellStyle name="Comma 3 2 2 4 4 3 2" xfId="23212"/>
    <cellStyle name="Comma 3 2 2 4 4 3 2 2" xfId="34828"/>
    <cellStyle name="Comma 3 2 2 4 4 3 2 3" xfId="50684"/>
    <cellStyle name="Comma 3 2 2 4 4 3 3" xfId="29020"/>
    <cellStyle name="Comma 3 2 2 4 4 3 4" xfId="44876"/>
    <cellStyle name="Comma 3 2 2 4 4 4" xfId="9483"/>
    <cellStyle name="Comma 3 2 2 4 4 4 2" xfId="20509"/>
    <cellStyle name="Comma 3 2 2 4 4 4 2 2" xfId="32125"/>
    <cellStyle name="Comma 3 2 2 4 4 4 2 3" xfId="47981"/>
    <cellStyle name="Comma 3 2 2 4 4 4 3" xfId="26317"/>
    <cellStyle name="Comma 3 2 2 4 4 4 4" xfId="39785"/>
    <cellStyle name="Comma 3 2 2 4 4 5" xfId="18756"/>
    <cellStyle name="Comma 3 2 2 4 4 5 2" xfId="30372"/>
    <cellStyle name="Comma 3 2 2 4 4 5 3" xfId="46228"/>
    <cellStyle name="Comma 3 2 2 4 4 6" xfId="4289"/>
    <cellStyle name="Comma 3 2 2 4 4 7" xfId="24564"/>
    <cellStyle name="Comma 3 2 2 4 4 8" xfId="36456"/>
    <cellStyle name="Comma 3 2 2 4 5" xfId="1019"/>
    <cellStyle name="Comma 3 2 2 4 5 2" xfId="7714"/>
    <cellStyle name="Comma 3 2 2 4 5 2 2" xfId="16820"/>
    <cellStyle name="Comma 3 2 2 4 5 2 2 2" xfId="22628"/>
    <cellStyle name="Comma 3 2 2 4 5 2 2 2 2" xfId="34244"/>
    <cellStyle name="Comma 3 2 2 4 5 2 2 2 3" xfId="50100"/>
    <cellStyle name="Comma 3 2 2 4 5 2 2 3" xfId="28436"/>
    <cellStyle name="Comma 3 2 2 4 5 2 2 4" xfId="44292"/>
    <cellStyle name="Comma 3 2 2 4 5 2 3" xfId="19341"/>
    <cellStyle name="Comma 3 2 2 4 5 2 3 2" xfId="30957"/>
    <cellStyle name="Comma 3 2 2 4 5 2 3 3" xfId="46813"/>
    <cellStyle name="Comma 3 2 2 4 5 2 4" xfId="25149"/>
    <cellStyle name="Comma 3 2 2 4 5 2 5" xfId="38336"/>
    <cellStyle name="Comma 3 2 2 4 5 3" xfId="10696"/>
    <cellStyle name="Comma 3 2 2 4 5 3 2" xfId="21459"/>
    <cellStyle name="Comma 3 2 2 4 5 3 2 2" xfId="33075"/>
    <cellStyle name="Comma 3 2 2 4 5 3 2 3" xfId="48931"/>
    <cellStyle name="Comma 3 2 2 4 5 3 3" xfId="27267"/>
    <cellStyle name="Comma 3 2 2 4 5 3 4" xfId="40856"/>
    <cellStyle name="Comma 3 2 2 4 5 4" xfId="18172"/>
    <cellStyle name="Comma 3 2 2 4 5 4 2" xfId="29788"/>
    <cellStyle name="Comma 3 2 2 4 5 4 3" xfId="45644"/>
    <cellStyle name="Comma 3 2 2 4 5 5" xfId="3555"/>
    <cellStyle name="Comma 3 2 2 4 5 6" xfId="23980"/>
    <cellStyle name="Comma 3 2 2 4 5 7" xfId="35804"/>
    <cellStyle name="Comma 3 2 2 4 6" xfId="3248"/>
    <cellStyle name="Comma 3 2 2 4 6 2" xfId="10476"/>
    <cellStyle name="Comma 3 2 2 4 6 2 2" xfId="21239"/>
    <cellStyle name="Comma 3 2 2 4 6 2 2 2" xfId="32855"/>
    <cellStyle name="Comma 3 2 2 4 6 2 2 3" xfId="48711"/>
    <cellStyle name="Comma 3 2 2 4 6 2 3" xfId="27047"/>
    <cellStyle name="Comma 3 2 2 4 6 2 4" xfId="40636"/>
    <cellStyle name="Comma 3 2 2 4 6 3" xfId="17952"/>
    <cellStyle name="Comma 3 2 2 4 6 3 2" xfId="29568"/>
    <cellStyle name="Comma 3 2 2 4 6 3 3" xfId="45424"/>
    <cellStyle name="Comma 3 2 2 4 6 4" xfId="23760"/>
    <cellStyle name="Comma 3 2 2 4 6 5" xfId="35547"/>
    <cellStyle name="Comma 3 2 2 4 7" xfId="7407"/>
    <cellStyle name="Comma 3 2 2 4 7 2" xfId="10083"/>
    <cellStyle name="Comma 3 2 2 4 7 2 2" xfId="21056"/>
    <cellStyle name="Comma 3 2 2 4 7 2 2 2" xfId="32672"/>
    <cellStyle name="Comma 3 2 2 4 7 2 2 3" xfId="48528"/>
    <cellStyle name="Comma 3 2 2 4 7 2 3" xfId="26864"/>
    <cellStyle name="Comma 3 2 2 4 7 2 4" xfId="40359"/>
    <cellStyle name="Comma 3 2 2 4 7 3" xfId="19121"/>
    <cellStyle name="Comma 3 2 2 4 7 3 2" xfId="30737"/>
    <cellStyle name="Comma 3 2 2 4 7 3 3" xfId="46593"/>
    <cellStyle name="Comma 3 2 2 4 7 4" xfId="24929"/>
    <cellStyle name="Comma 3 2 2 4 7 5" xfId="38079"/>
    <cellStyle name="Comma 3 2 2 4 8" xfId="16600"/>
    <cellStyle name="Comma 3 2 2 4 8 2" xfId="22408"/>
    <cellStyle name="Comma 3 2 2 4 8 2 2" xfId="34024"/>
    <cellStyle name="Comma 3 2 2 4 8 2 3" xfId="49880"/>
    <cellStyle name="Comma 3 2 2 4 8 3" xfId="28216"/>
    <cellStyle name="Comma 3 2 2 4 8 4" xfId="44072"/>
    <cellStyle name="Comma 3 2 2 4 9" xfId="9227"/>
    <cellStyle name="Comma 3 2 2 4 9 2" xfId="20253"/>
    <cellStyle name="Comma 3 2 2 4 9 2 2" xfId="31869"/>
    <cellStyle name="Comma 3 2 2 4 9 2 3" xfId="47725"/>
    <cellStyle name="Comma 3 2 2 4 9 3" xfId="26061"/>
    <cellStyle name="Comma 3 2 2 4 9 4" xfId="39529"/>
    <cellStyle name="Comma 3 2 2 5" xfId="545"/>
    <cellStyle name="Comma 3 2 2 5 10" xfId="17660"/>
    <cellStyle name="Comma 3 2 2 5 10 2" xfId="29276"/>
    <cellStyle name="Comma 3 2 2 5 10 3" xfId="45132"/>
    <cellStyle name="Comma 3 2 2 5 11" xfId="2658"/>
    <cellStyle name="Comma 3 2 2 5 12" xfId="23468"/>
    <cellStyle name="Comma 3 2 2 5 13" xfId="35115"/>
    <cellStyle name="Comma 3 2 2 5 2" xfId="1302"/>
    <cellStyle name="Comma 3 2 2 5 2 2" xfId="2000"/>
    <cellStyle name="Comma 3 2 2 5 2 2 2" xfId="8544"/>
    <cellStyle name="Comma 3 2 2 5 2 2 2 2" xfId="17586"/>
    <cellStyle name="Comma 3 2 2 5 2 2 2 2 2" xfId="23394"/>
    <cellStyle name="Comma 3 2 2 5 2 2 2 2 2 2" xfId="35010"/>
    <cellStyle name="Comma 3 2 2 5 2 2 2 2 2 3" xfId="50866"/>
    <cellStyle name="Comma 3 2 2 5 2 2 2 2 3" xfId="29202"/>
    <cellStyle name="Comma 3 2 2 5 2 2 2 2 4" xfId="45058"/>
    <cellStyle name="Comma 3 2 2 5 2 2 2 3" xfId="20107"/>
    <cellStyle name="Comma 3 2 2 5 2 2 2 3 2" xfId="31723"/>
    <cellStyle name="Comma 3 2 2 5 2 2 2 3 3" xfId="47579"/>
    <cellStyle name="Comma 3 2 2 5 2 2 2 4" xfId="25915"/>
    <cellStyle name="Comma 3 2 2 5 2 2 2 5" xfId="39134"/>
    <cellStyle name="Comma 3 2 2 5 2 2 3" xfId="11517"/>
    <cellStyle name="Comma 3 2 2 5 2 2 3 2" xfId="22225"/>
    <cellStyle name="Comma 3 2 2 5 2 2 3 2 2" xfId="33841"/>
    <cellStyle name="Comma 3 2 2 5 2 2 3 2 3" xfId="49697"/>
    <cellStyle name="Comma 3 2 2 5 2 2 3 3" xfId="28033"/>
    <cellStyle name="Comma 3 2 2 5 2 2 3 4" xfId="41649"/>
    <cellStyle name="Comma 3 2 2 5 2 2 4" xfId="18938"/>
    <cellStyle name="Comma 3 2 2 5 2 2 4 2" xfId="30554"/>
    <cellStyle name="Comma 3 2 2 5 2 2 4 3" xfId="46410"/>
    <cellStyle name="Comma 3 2 2 5 2 2 5" xfId="4527"/>
    <cellStyle name="Comma 3 2 2 5 2 2 6" xfId="24746"/>
    <cellStyle name="Comma 3 2 2 5 2 2 7" xfId="36665"/>
    <cellStyle name="Comma 3 2 2 5 2 3" xfId="7900"/>
    <cellStyle name="Comma 3 2 2 5 2 3 2" xfId="10913"/>
    <cellStyle name="Comma 3 2 2 5 2 3 2 2" xfId="21641"/>
    <cellStyle name="Comma 3 2 2 5 2 3 2 2 2" xfId="33257"/>
    <cellStyle name="Comma 3 2 2 5 2 3 2 2 3" xfId="49113"/>
    <cellStyle name="Comma 3 2 2 5 2 3 2 3" xfId="27449"/>
    <cellStyle name="Comma 3 2 2 5 2 3 2 4" xfId="41055"/>
    <cellStyle name="Comma 3 2 2 5 2 3 3" xfId="19523"/>
    <cellStyle name="Comma 3 2 2 5 2 3 3 2" xfId="31139"/>
    <cellStyle name="Comma 3 2 2 5 2 3 3 3" xfId="46995"/>
    <cellStyle name="Comma 3 2 2 5 2 3 4" xfId="25331"/>
    <cellStyle name="Comma 3 2 2 5 2 3 5" xfId="38520"/>
    <cellStyle name="Comma 3 2 2 5 2 4" xfId="17002"/>
    <cellStyle name="Comma 3 2 2 5 2 4 2" xfId="22810"/>
    <cellStyle name="Comma 3 2 2 5 2 4 2 2" xfId="34426"/>
    <cellStyle name="Comma 3 2 2 5 2 4 2 3" xfId="50282"/>
    <cellStyle name="Comma 3 2 2 5 2 4 3" xfId="28618"/>
    <cellStyle name="Comma 3 2 2 5 2 4 4" xfId="44474"/>
    <cellStyle name="Comma 3 2 2 5 2 5" xfId="9665"/>
    <cellStyle name="Comma 3 2 2 5 2 5 2" xfId="20691"/>
    <cellStyle name="Comma 3 2 2 5 2 5 2 2" xfId="32307"/>
    <cellStyle name="Comma 3 2 2 5 2 5 2 3" xfId="48163"/>
    <cellStyle name="Comma 3 2 2 5 2 5 3" xfId="26499"/>
    <cellStyle name="Comma 3 2 2 5 2 5 4" xfId="39967"/>
    <cellStyle name="Comma 3 2 2 5 2 6" xfId="18354"/>
    <cellStyle name="Comma 3 2 2 5 2 6 2" xfId="29970"/>
    <cellStyle name="Comma 3 2 2 5 2 6 3" xfId="45826"/>
    <cellStyle name="Comma 3 2 2 5 2 7" xfId="3829"/>
    <cellStyle name="Comma 3 2 2 5 2 8" xfId="24162"/>
    <cellStyle name="Comma 3 2 2 5 2 9" xfId="36027"/>
    <cellStyle name="Comma 3 2 2 5 3" xfId="1484"/>
    <cellStyle name="Comma 3 2 2 5 3 2" xfId="8082"/>
    <cellStyle name="Comma 3 2 2 5 3 2 2" xfId="11095"/>
    <cellStyle name="Comma 3 2 2 5 3 2 2 2" xfId="21823"/>
    <cellStyle name="Comma 3 2 2 5 3 2 2 2 2" xfId="33439"/>
    <cellStyle name="Comma 3 2 2 5 3 2 2 2 3" xfId="49295"/>
    <cellStyle name="Comma 3 2 2 5 3 2 2 3" xfId="27631"/>
    <cellStyle name="Comma 3 2 2 5 3 2 2 4" xfId="41237"/>
    <cellStyle name="Comma 3 2 2 5 3 2 3" xfId="19705"/>
    <cellStyle name="Comma 3 2 2 5 3 2 3 2" xfId="31321"/>
    <cellStyle name="Comma 3 2 2 5 3 2 3 3" xfId="47177"/>
    <cellStyle name="Comma 3 2 2 5 3 2 4" xfId="25513"/>
    <cellStyle name="Comma 3 2 2 5 3 2 5" xfId="38702"/>
    <cellStyle name="Comma 3 2 2 5 3 3" xfId="17184"/>
    <cellStyle name="Comma 3 2 2 5 3 3 2" xfId="22992"/>
    <cellStyle name="Comma 3 2 2 5 3 3 2 2" xfId="34608"/>
    <cellStyle name="Comma 3 2 2 5 3 3 2 3" xfId="50464"/>
    <cellStyle name="Comma 3 2 2 5 3 3 3" xfId="28800"/>
    <cellStyle name="Comma 3 2 2 5 3 3 4" xfId="44656"/>
    <cellStyle name="Comma 3 2 2 5 3 4" xfId="9847"/>
    <cellStyle name="Comma 3 2 2 5 3 4 2" xfId="20873"/>
    <cellStyle name="Comma 3 2 2 5 3 4 2 2" xfId="32489"/>
    <cellStyle name="Comma 3 2 2 5 3 4 2 3" xfId="48345"/>
    <cellStyle name="Comma 3 2 2 5 3 4 3" xfId="26681"/>
    <cellStyle name="Comma 3 2 2 5 3 4 4" xfId="40149"/>
    <cellStyle name="Comma 3 2 2 5 3 5" xfId="18536"/>
    <cellStyle name="Comma 3 2 2 5 3 5 2" xfId="30152"/>
    <cellStyle name="Comma 3 2 2 5 3 5 3" xfId="46008"/>
    <cellStyle name="Comma 3 2 2 5 3 6" xfId="4011"/>
    <cellStyle name="Comma 3 2 2 5 3 7" xfId="24344"/>
    <cellStyle name="Comma 3 2 2 5 3 8" xfId="36209"/>
    <cellStyle name="Comma 3 2 2 5 4" xfId="1632"/>
    <cellStyle name="Comma 3 2 2 5 4 2" xfId="8197"/>
    <cellStyle name="Comma 3 2 2 5 4 2 2" xfId="11219"/>
    <cellStyle name="Comma 3 2 2 5 4 2 2 2" xfId="21934"/>
    <cellStyle name="Comma 3 2 2 5 4 2 2 2 2" xfId="33550"/>
    <cellStyle name="Comma 3 2 2 5 4 2 2 2 3" xfId="49406"/>
    <cellStyle name="Comma 3 2 2 5 4 2 2 3" xfId="27742"/>
    <cellStyle name="Comma 3 2 2 5 4 2 2 4" xfId="41355"/>
    <cellStyle name="Comma 3 2 2 5 4 2 3" xfId="19816"/>
    <cellStyle name="Comma 3 2 2 5 4 2 3 2" xfId="31432"/>
    <cellStyle name="Comma 3 2 2 5 4 2 3 3" xfId="47288"/>
    <cellStyle name="Comma 3 2 2 5 4 2 4" xfId="25624"/>
    <cellStyle name="Comma 3 2 2 5 4 2 5" xfId="38816"/>
    <cellStyle name="Comma 3 2 2 5 4 3" xfId="17295"/>
    <cellStyle name="Comma 3 2 2 5 4 3 2" xfId="23103"/>
    <cellStyle name="Comma 3 2 2 5 4 3 2 2" xfId="34719"/>
    <cellStyle name="Comma 3 2 2 5 4 3 2 3" xfId="50575"/>
    <cellStyle name="Comma 3 2 2 5 4 3 3" xfId="28911"/>
    <cellStyle name="Comma 3 2 2 5 4 3 4" xfId="44767"/>
    <cellStyle name="Comma 3 2 2 5 4 4" xfId="9374"/>
    <cellStyle name="Comma 3 2 2 5 4 4 2" xfId="20400"/>
    <cellStyle name="Comma 3 2 2 5 4 4 2 2" xfId="32016"/>
    <cellStyle name="Comma 3 2 2 5 4 4 2 3" xfId="47872"/>
    <cellStyle name="Comma 3 2 2 5 4 4 3" xfId="26208"/>
    <cellStyle name="Comma 3 2 2 5 4 4 4" xfId="39676"/>
    <cellStyle name="Comma 3 2 2 5 4 5" xfId="18647"/>
    <cellStyle name="Comma 3 2 2 5 4 5 2" xfId="30263"/>
    <cellStyle name="Comma 3 2 2 5 4 5 3" xfId="46119"/>
    <cellStyle name="Comma 3 2 2 5 4 6" xfId="4159"/>
    <cellStyle name="Comma 3 2 2 5 4 7" xfId="24455"/>
    <cellStyle name="Comma 3 2 2 5 4 8" xfId="36341"/>
    <cellStyle name="Comma 3 2 2 5 5" xfId="903"/>
    <cellStyle name="Comma 3 2 2 5 5 2" xfId="7598"/>
    <cellStyle name="Comma 3 2 2 5 5 2 2" xfId="16711"/>
    <cellStyle name="Comma 3 2 2 5 5 2 2 2" xfId="22519"/>
    <cellStyle name="Comma 3 2 2 5 5 2 2 2 2" xfId="34135"/>
    <cellStyle name="Comma 3 2 2 5 5 2 2 2 3" xfId="49991"/>
    <cellStyle name="Comma 3 2 2 5 5 2 2 3" xfId="28327"/>
    <cellStyle name="Comma 3 2 2 5 5 2 2 4" xfId="44183"/>
    <cellStyle name="Comma 3 2 2 5 5 2 3" xfId="19232"/>
    <cellStyle name="Comma 3 2 2 5 5 2 3 2" xfId="30848"/>
    <cellStyle name="Comma 3 2 2 5 5 2 3 3" xfId="46704"/>
    <cellStyle name="Comma 3 2 2 5 5 2 4" xfId="25040"/>
    <cellStyle name="Comma 3 2 2 5 5 2 5" xfId="38224"/>
    <cellStyle name="Comma 3 2 2 5 5 3" xfId="10587"/>
    <cellStyle name="Comma 3 2 2 5 5 3 2" xfId="21350"/>
    <cellStyle name="Comma 3 2 2 5 5 3 2 2" xfId="32966"/>
    <cellStyle name="Comma 3 2 2 5 5 3 2 3" xfId="48822"/>
    <cellStyle name="Comma 3 2 2 5 5 3 3" xfId="27158"/>
    <cellStyle name="Comma 3 2 2 5 5 3 4" xfId="40747"/>
    <cellStyle name="Comma 3 2 2 5 5 4" xfId="18063"/>
    <cellStyle name="Comma 3 2 2 5 5 4 2" xfId="29679"/>
    <cellStyle name="Comma 3 2 2 5 5 4 3" xfId="45535"/>
    <cellStyle name="Comma 3 2 2 5 5 5" xfId="3439"/>
    <cellStyle name="Comma 3 2 2 5 5 6" xfId="23871"/>
    <cellStyle name="Comma 3 2 2 5 5 7" xfId="35692"/>
    <cellStyle name="Comma 3 2 2 5 6" xfId="3105"/>
    <cellStyle name="Comma 3 2 2 5 6 2" xfId="10335"/>
    <cellStyle name="Comma 3 2 2 5 6 2 2" xfId="21130"/>
    <cellStyle name="Comma 3 2 2 5 6 2 2 2" xfId="32746"/>
    <cellStyle name="Comma 3 2 2 5 6 2 2 3" xfId="48602"/>
    <cellStyle name="Comma 3 2 2 5 6 2 3" xfId="26938"/>
    <cellStyle name="Comma 3 2 2 5 6 2 4" xfId="40510"/>
    <cellStyle name="Comma 3 2 2 5 6 3" xfId="17843"/>
    <cellStyle name="Comma 3 2 2 5 6 3 2" xfId="29459"/>
    <cellStyle name="Comma 3 2 2 5 6 3 3" xfId="45315"/>
    <cellStyle name="Comma 3 2 2 5 6 4" xfId="23651"/>
    <cellStyle name="Comma 3 2 2 5 6 5" xfId="35421"/>
    <cellStyle name="Comma 3 2 2 5 7" xfId="7298"/>
    <cellStyle name="Comma 3 2 2 5 7 2" xfId="9968"/>
    <cellStyle name="Comma 3 2 2 5 7 2 2" xfId="20947"/>
    <cellStyle name="Comma 3 2 2 5 7 2 2 2" xfId="32563"/>
    <cellStyle name="Comma 3 2 2 5 7 2 2 3" xfId="48419"/>
    <cellStyle name="Comma 3 2 2 5 7 2 3" xfId="26755"/>
    <cellStyle name="Comma 3 2 2 5 7 2 4" xfId="40248"/>
    <cellStyle name="Comma 3 2 2 5 7 3" xfId="19012"/>
    <cellStyle name="Comma 3 2 2 5 7 3 2" xfId="30628"/>
    <cellStyle name="Comma 3 2 2 5 7 3 3" xfId="46484"/>
    <cellStyle name="Comma 3 2 2 5 7 4" xfId="24820"/>
    <cellStyle name="Comma 3 2 2 5 7 5" xfId="37970"/>
    <cellStyle name="Comma 3 2 2 5 8" xfId="16491"/>
    <cellStyle name="Comma 3 2 2 5 8 2" xfId="22299"/>
    <cellStyle name="Comma 3 2 2 5 8 2 2" xfId="33915"/>
    <cellStyle name="Comma 3 2 2 5 8 2 3" xfId="49771"/>
    <cellStyle name="Comma 3 2 2 5 8 3" xfId="28107"/>
    <cellStyle name="Comma 3 2 2 5 8 4" xfId="43963"/>
    <cellStyle name="Comma 3 2 2 5 9" xfId="9263"/>
    <cellStyle name="Comma 3 2 2 5 9 2" xfId="20289"/>
    <cellStyle name="Comma 3 2 2 5 9 2 2" xfId="31905"/>
    <cellStyle name="Comma 3 2 2 5 9 2 3" xfId="47761"/>
    <cellStyle name="Comma 3 2 2 5 9 3" xfId="26097"/>
    <cellStyle name="Comma 3 2 2 5 9 4" xfId="39565"/>
    <cellStyle name="Comma 3 2 2 6" xfId="1096"/>
    <cellStyle name="Comma 3 2 2 6 2" xfId="1855"/>
    <cellStyle name="Comma 3 2 2 6 2 2" xfId="8399"/>
    <cellStyle name="Comma 3 2 2 6 2 2 2" xfId="17441"/>
    <cellStyle name="Comma 3 2 2 6 2 2 2 2" xfId="23249"/>
    <cellStyle name="Comma 3 2 2 6 2 2 2 2 2" xfId="34865"/>
    <cellStyle name="Comma 3 2 2 6 2 2 2 2 3" xfId="50721"/>
    <cellStyle name="Comma 3 2 2 6 2 2 2 3" xfId="29057"/>
    <cellStyle name="Comma 3 2 2 6 2 2 2 4" xfId="44913"/>
    <cellStyle name="Comma 3 2 2 6 2 2 3" xfId="19962"/>
    <cellStyle name="Comma 3 2 2 6 2 2 3 2" xfId="31578"/>
    <cellStyle name="Comma 3 2 2 6 2 2 3 3" xfId="47434"/>
    <cellStyle name="Comma 3 2 2 6 2 2 4" xfId="25770"/>
    <cellStyle name="Comma 3 2 2 6 2 2 5" xfId="38989"/>
    <cellStyle name="Comma 3 2 2 6 2 3" xfId="11372"/>
    <cellStyle name="Comma 3 2 2 6 2 3 2" xfId="22080"/>
    <cellStyle name="Comma 3 2 2 6 2 3 2 2" xfId="33696"/>
    <cellStyle name="Comma 3 2 2 6 2 3 2 3" xfId="49552"/>
    <cellStyle name="Comma 3 2 2 6 2 3 3" xfId="27888"/>
    <cellStyle name="Comma 3 2 2 6 2 3 4" xfId="41504"/>
    <cellStyle name="Comma 3 2 2 6 2 4" xfId="18793"/>
    <cellStyle name="Comma 3 2 2 6 2 4 2" xfId="30409"/>
    <cellStyle name="Comma 3 2 2 6 2 4 3" xfId="46265"/>
    <cellStyle name="Comma 3 2 2 6 2 5" xfId="4382"/>
    <cellStyle name="Comma 3 2 2 6 2 6" xfId="24601"/>
    <cellStyle name="Comma 3 2 2 6 2 7" xfId="36520"/>
    <cellStyle name="Comma 3 2 2 6 3" xfId="7755"/>
    <cellStyle name="Comma 3 2 2 6 3 2" xfId="10753"/>
    <cellStyle name="Comma 3 2 2 6 3 2 2" xfId="21496"/>
    <cellStyle name="Comma 3 2 2 6 3 2 2 2" xfId="33112"/>
    <cellStyle name="Comma 3 2 2 6 3 2 2 3" xfId="48968"/>
    <cellStyle name="Comma 3 2 2 6 3 2 3" xfId="27304"/>
    <cellStyle name="Comma 3 2 2 6 3 2 4" xfId="40902"/>
    <cellStyle name="Comma 3 2 2 6 3 3" xfId="19378"/>
    <cellStyle name="Comma 3 2 2 6 3 3 2" xfId="30994"/>
    <cellStyle name="Comma 3 2 2 6 3 3 3" xfId="46850"/>
    <cellStyle name="Comma 3 2 2 6 3 4" xfId="25186"/>
    <cellStyle name="Comma 3 2 2 6 3 5" xfId="38375"/>
    <cellStyle name="Comma 3 2 2 6 4" xfId="16857"/>
    <cellStyle name="Comma 3 2 2 6 4 2" xfId="22665"/>
    <cellStyle name="Comma 3 2 2 6 4 2 2" xfId="34281"/>
    <cellStyle name="Comma 3 2 2 6 4 2 3" xfId="50137"/>
    <cellStyle name="Comma 3 2 2 6 4 3" xfId="28473"/>
    <cellStyle name="Comma 3 2 2 6 4 4" xfId="44329"/>
    <cellStyle name="Comma 3 2 2 6 5" xfId="9520"/>
    <cellStyle name="Comma 3 2 2 6 5 2" xfId="20546"/>
    <cellStyle name="Comma 3 2 2 6 5 2 2" xfId="32162"/>
    <cellStyle name="Comma 3 2 2 6 5 2 3" xfId="48018"/>
    <cellStyle name="Comma 3 2 2 6 5 3" xfId="26354"/>
    <cellStyle name="Comma 3 2 2 6 5 4" xfId="39822"/>
    <cellStyle name="Comma 3 2 2 6 6" xfId="18209"/>
    <cellStyle name="Comma 3 2 2 6 6 2" xfId="29825"/>
    <cellStyle name="Comma 3 2 2 6 6 3" xfId="45681"/>
    <cellStyle name="Comma 3 2 2 6 7" xfId="3623"/>
    <cellStyle name="Comma 3 2 2 6 8" xfId="24017"/>
    <cellStyle name="Comma 3 2 2 6 9" xfId="35855"/>
    <cellStyle name="Comma 3 2 2 7" xfId="1339"/>
    <cellStyle name="Comma 3 2 2 7 2" xfId="7937"/>
    <cellStyle name="Comma 3 2 2 7 2 2" xfId="10950"/>
    <cellStyle name="Comma 3 2 2 7 2 2 2" xfId="21678"/>
    <cellStyle name="Comma 3 2 2 7 2 2 2 2" xfId="33294"/>
    <cellStyle name="Comma 3 2 2 7 2 2 2 3" xfId="49150"/>
    <cellStyle name="Comma 3 2 2 7 2 2 3" xfId="27486"/>
    <cellStyle name="Comma 3 2 2 7 2 2 4" xfId="41092"/>
    <cellStyle name="Comma 3 2 2 7 2 3" xfId="19560"/>
    <cellStyle name="Comma 3 2 2 7 2 3 2" xfId="31176"/>
    <cellStyle name="Comma 3 2 2 7 2 3 3" xfId="47032"/>
    <cellStyle name="Comma 3 2 2 7 2 4" xfId="25368"/>
    <cellStyle name="Comma 3 2 2 7 2 5" xfId="38557"/>
    <cellStyle name="Comma 3 2 2 7 3" xfId="17039"/>
    <cellStyle name="Comma 3 2 2 7 3 2" xfId="22847"/>
    <cellStyle name="Comma 3 2 2 7 3 2 2" xfId="34463"/>
    <cellStyle name="Comma 3 2 2 7 3 2 3" xfId="50319"/>
    <cellStyle name="Comma 3 2 2 7 3 3" xfId="28655"/>
    <cellStyle name="Comma 3 2 2 7 3 4" xfId="44511"/>
    <cellStyle name="Comma 3 2 2 7 4" xfId="9702"/>
    <cellStyle name="Comma 3 2 2 7 4 2" xfId="20728"/>
    <cellStyle name="Comma 3 2 2 7 4 2 2" xfId="32344"/>
    <cellStyle name="Comma 3 2 2 7 4 2 3" xfId="48200"/>
    <cellStyle name="Comma 3 2 2 7 4 3" xfId="26536"/>
    <cellStyle name="Comma 3 2 2 7 4 4" xfId="40004"/>
    <cellStyle name="Comma 3 2 2 7 5" xfId="18391"/>
    <cellStyle name="Comma 3 2 2 7 5 2" xfId="30007"/>
    <cellStyle name="Comma 3 2 2 7 5 3" xfId="45863"/>
    <cellStyle name="Comma 3 2 2 7 6" xfId="3866"/>
    <cellStyle name="Comma 3 2 2 7 7" xfId="24199"/>
    <cellStyle name="Comma 3 2 2 7 8" xfId="36064"/>
    <cellStyle name="Comma 3 2 2 8" xfId="1525"/>
    <cellStyle name="Comma 3 2 2 8 2" xfId="8119"/>
    <cellStyle name="Comma 3 2 2 8 2 2" xfId="11134"/>
    <cellStyle name="Comma 3 2 2 8 2 2 2" xfId="21860"/>
    <cellStyle name="Comma 3 2 2 8 2 2 2 2" xfId="33476"/>
    <cellStyle name="Comma 3 2 2 8 2 2 2 3" xfId="49332"/>
    <cellStyle name="Comma 3 2 2 8 2 2 3" xfId="27668"/>
    <cellStyle name="Comma 3 2 2 8 2 2 4" xfId="41275"/>
    <cellStyle name="Comma 3 2 2 8 2 3" xfId="19742"/>
    <cellStyle name="Comma 3 2 2 8 2 3 2" xfId="31358"/>
    <cellStyle name="Comma 3 2 2 8 2 3 3" xfId="47214"/>
    <cellStyle name="Comma 3 2 2 8 2 4" xfId="25550"/>
    <cellStyle name="Comma 3 2 2 8 2 5" xfId="38739"/>
    <cellStyle name="Comma 3 2 2 8 3" xfId="17221"/>
    <cellStyle name="Comma 3 2 2 8 3 2" xfId="23029"/>
    <cellStyle name="Comma 3 2 2 8 3 2 2" xfId="34645"/>
    <cellStyle name="Comma 3 2 2 8 3 2 3" xfId="50501"/>
    <cellStyle name="Comma 3 2 2 8 3 3" xfId="28837"/>
    <cellStyle name="Comma 3 2 2 8 3 4" xfId="44693"/>
    <cellStyle name="Comma 3 2 2 8 4" xfId="9300"/>
    <cellStyle name="Comma 3 2 2 8 4 2" xfId="20326"/>
    <cellStyle name="Comma 3 2 2 8 4 2 2" xfId="31942"/>
    <cellStyle name="Comma 3 2 2 8 4 2 3" xfId="47798"/>
    <cellStyle name="Comma 3 2 2 8 4 3" xfId="26134"/>
    <cellStyle name="Comma 3 2 2 8 4 4" xfId="39602"/>
    <cellStyle name="Comma 3 2 2 8 5" xfId="18573"/>
    <cellStyle name="Comma 3 2 2 8 5 2" xfId="30189"/>
    <cellStyle name="Comma 3 2 2 8 5 3" xfId="46045"/>
    <cellStyle name="Comma 3 2 2 8 6" xfId="4052"/>
    <cellStyle name="Comma 3 2 2 8 7" xfId="24381"/>
    <cellStyle name="Comma 3 2 2 8 8" xfId="36249"/>
    <cellStyle name="Comma 3 2 2 9" xfId="819"/>
    <cellStyle name="Comma 3 2 2 9 2" xfId="7514"/>
    <cellStyle name="Comma 3 2 2 9 2 2" xfId="16637"/>
    <cellStyle name="Comma 3 2 2 9 2 2 2" xfId="22445"/>
    <cellStyle name="Comma 3 2 2 9 2 2 2 2" xfId="34061"/>
    <cellStyle name="Comma 3 2 2 9 2 2 2 3" xfId="49917"/>
    <cellStyle name="Comma 3 2 2 9 2 2 3" xfId="28253"/>
    <cellStyle name="Comma 3 2 2 9 2 2 4" xfId="44109"/>
    <cellStyle name="Comma 3 2 2 9 2 3" xfId="19158"/>
    <cellStyle name="Comma 3 2 2 9 2 3 2" xfId="30774"/>
    <cellStyle name="Comma 3 2 2 9 2 3 3" xfId="46630"/>
    <cellStyle name="Comma 3 2 2 9 2 4" xfId="24966"/>
    <cellStyle name="Comma 3 2 2 9 2 5" xfId="38147"/>
    <cellStyle name="Comma 3 2 2 9 3" xfId="10513"/>
    <cellStyle name="Comma 3 2 2 9 3 2" xfId="21276"/>
    <cellStyle name="Comma 3 2 2 9 3 2 2" xfId="32892"/>
    <cellStyle name="Comma 3 2 2 9 3 2 3" xfId="48748"/>
    <cellStyle name="Comma 3 2 2 9 3 3" xfId="27084"/>
    <cellStyle name="Comma 3 2 2 9 3 4" xfId="40673"/>
    <cellStyle name="Comma 3 2 2 9 4" xfId="17989"/>
    <cellStyle name="Comma 3 2 2 9 4 2" xfId="29605"/>
    <cellStyle name="Comma 3 2 2 9 4 3" xfId="45461"/>
    <cellStyle name="Comma 3 2 2 9 5" xfId="3355"/>
    <cellStyle name="Comma 3 2 2 9 6" xfId="23797"/>
    <cellStyle name="Comma 3 2 2 9 7" xfId="35615"/>
    <cellStyle name="Comma 3 2 3" xfId="593"/>
    <cellStyle name="Comma 3 2 3 10" xfId="9137"/>
    <cellStyle name="Comma 3 2 3 10 2" xfId="20163"/>
    <cellStyle name="Comma 3 2 3 10 2 2" xfId="31779"/>
    <cellStyle name="Comma 3 2 3 10 2 3" xfId="47635"/>
    <cellStyle name="Comma 3 2 3 10 3" xfId="25971"/>
    <cellStyle name="Comma 3 2 3 10 4" xfId="39439"/>
    <cellStyle name="Comma 3 2 3 11" xfId="17679"/>
    <cellStyle name="Comma 3 2 3 11 2" xfId="29295"/>
    <cellStyle name="Comma 3 2 3 11 3" xfId="45151"/>
    <cellStyle name="Comma 3 2 3 12" xfId="2677"/>
    <cellStyle name="Comma 3 2 3 13" xfId="23487"/>
    <cellStyle name="Comma 3 2 3 14" xfId="35134"/>
    <cellStyle name="Comma 3 2 3 2" xfId="922"/>
    <cellStyle name="Comma 3 2 3 2 2" xfId="1651"/>
    <cellStyle name="Comma 3 2 3 2 2 2" xfId="8216"/>
    <cellStyle name="Comma 3 2 3 2 2 2 2" xfId="17314"/>
    <cellStyle name="Comma 3 2 3 2 2 2 2 2" xfId="23122"/>
    <cellStyle name="Comma 3 2 3 2 2 2 2 2 2" xfId="34738"/>
    <cellStyle name="Comma 3 2 3 2 2 2 2 2 3" xfId="50594"/>
    <cellStyle name="Comma 3 2 3 2 2 2 2 3" xfId="28930"/>
    <cellStyle name="Comma 3 2 3 2 2 2 2 4" xfId="44786"/>
    <cellStyle name="Comma 3 2 3 2 2 2 3" xfId="19835"/>
    <cellStyle name="Comma 3 2 3 2 2 2 3 2" xfId="31451"/>
    <cellStyle name="Comma 3 2 3 2 2 2 3 3" xfId="47307"/>
    <cellStyle name="Comma 3 2 3 2 2 2 4" xfId="25643"/>
    <cellStyle name="Comma 3 2 3 2 2 2 5" xfId="38835"/>
    <cellStyle name="Comma 3 2 3 2 2 3" xfId="11238"/>
    <cellStyle name="Comma 3 2 3 2 2 3 2" xfId="21953"/>
    <cellStyle name="Comma 3 2 3 2 2 3 2 2" xfId="33569"/>
    <cellStyle name="Comma 3 2 3 2 2 3 2 3" xfId="49425"/>
    <cellStyle name="Comma 3 2 3 2 2 3 3" xfId="27761"/>
    <cellStyle name="Comma 3 2 3 2 2 3 4" xfId="41374"/>
    <cellStyle name="Comma 3 2 3 2 2 4" xfId="18666"/>
    <cellStyle name="Comma 3 2 3 2 2 4 2" xfId="30282"/>
    <cellStyle name="Comma 3 2 3 2 2 4 3" xfId="46138"/>
    <cellStyle name="Comma 3 2 3 2 2 5" xfId="4178"/>
    <cellStyle name="Comma 3 2 3 2 2 6" xfId="24474"/>
    <cellStyle name="Comma 3 2 3 2 2 7" xfId="36360"/>
    <cellStyle name="Comma 3 2 3 2 3" xfId="7617"/>
    <cellStyle name="Comma 3 2 3 2 3 2" xfId="10606"/>
    <cellStyle name="Comma 3 2 3 2 3 2 2" xfId="21369"/>
    <cellStyle name="Comma 3 2 3 2 3 2 2 2" xfId="32985"/>
    <cellStyle name="Comma 3 2 3 2 3 2 2 3" xfId="48841"/>
    <cellStyle name="Comma 3 2 3 2 3 2 3" xfId="27177"/>
    <cellStyle name="Comma 3 2 3 2 3 2 4" xfId="40766"/>
    <cellStyle name="Comma 3 2 3 2 3 3" xfId="19251"/>
    <cellStyle name="Comma 3 2 3 2 3 3 2" xfId="30867"/>
    <cellStyle name="Comma 3 2 3 2 3 3 3" xfId="46723"/>
    <cellStyle name="Comma 3 2 3 2 3 4" xfId="25059"/>
    <cellStyle name="Comma 3 2 3 2 3 5" xfId="38243"/>
    <cellStyle name="Comma 3 2 3 2 4" xfId="16730"/>
    <cellStyle name="Comma 3 2 3 2 4 2" xfId="22538"/>
    <cellStyle name="Comma 3 2 3 2 4 2 2" xfId="34154"/>
    <cellStyle name="Comma 3 2 3 2 4 2 3" xfId="50010"/>
    <cellStyle name="Comma 3 2 3 2 4 3" xfId="28346"/>
    <cellStyle name="Comma 3 2 3 2 4 4" xfId="44202"/>
    <cellStyle name="Comma 3 2 3 2 5" xfId="9393"/>
    <cellStyle name="Comma 3 2 3 2 5 2" xfId="20419"/>
    <cellStyle name="Comma 3 2 3 2 5 2 2" xfId="32035"/>
    <cellStyle name="Comma 3 2 3 2 5 2 3" xfId="47891"/>
    <cellStyle name="Comma 3 2 3 2 5 3" xfId="26227"/>
    <cellStyle name="Comma 3 2 3 2 5 4" xfId="39695"/>
    <cellStyle name="Comma 3 2 3 2 6" xfId="18082"/>
    <cellStyle name="Comma 3 2 3 2 6 2" xfId="29698"/>
    <cellStyle name="Comma 3 2 3 2 6 3" xfId="45554"/>
    <cellStyle name="Comma 3 2 3 2 7" xfId="3458"/>
    <cellStyle name="Comma 3 2 3 2 8" xfId="23890"/>
    <cellStyle name="Comma 3 2 3 2 9" xfId="35711"/>
    <cellStyle name="Comma 3 2 3 3" xfId="1144"/>
    <cellStyle name="Comma 3 2 3 3 2" xfId="1874"/>
    <cellStyle name="Comma 3 2 3 3 2 2" xfId="8418"/>
    <cellStyle name="Comma 3 2 3 3 2 2 2" xfId="17460"/>
    <cellStyle name="Comma 3 2 3 3 2 2 2 2" xfId="23268"/>
    <cellStyle name="Comma 3 2 3 3 2 2 2 2 2" xfId="34884"/>
    <cellStyle name="Comma 3 2 3 3 2 2 2 2 3" xfId="50740"/>
    <cellStyle name="Comma 3 2 3 3 2 2 2 3" xfId="29076"/>
    <cellStyle name="Comma 3 2 3 3 2 2 2 4" xfId="44932"/>
    <cellStyle name="Comma 3 2 3 3 2 2 3" xfId="19981"/>
    <cellStyle name="Comma 3 2 3 3 2 2 3 2" xfId="31597"/>
    <cellStyle name="Comma 3 2 3 3 2 2 3 3" xfId="47453"/>
    <cellStyle name="Comma 3 2 3 3 2 2 4" xfId="25789"/>
    <cellStyle name="Comma 3 2 3 3 2 2 5" xfId="39008"/>
    <cellStyle name="Comma 3 2 3 3 2 3" xfId="11391"/>
    <cellStyle name="Comma 3 2 3 3 2 3 2" xfId="22099"/>
    <cellStyle name="Comma 3 2 3 3 2 3 2 2" xfId="33715"/>
    <cellStyle name="Comma 3 2 3 3 2 3 2 3" xfId="49571"/>
    <cellStyle name="Comma 3 2 3 3 2 3 3" xfId="27907"/>
    <cellStyle name="Comma 3 2 3 3 2 3 4" xfId="41523"/>
    <cellStyle name="Comma 3 2 3 3 2 4" xfId="18812"/>
    <cellStyle name="Comma 3 2 3 3 2 4 2" xfId="30428"/>
    <cellStyle name="Comma 3 2 3 3 2 4 3" xfId="46284"/>
    <cellStyle name="Comma 3 2 3 3 2 5" xfId="4401"/>
    <cellStyle name="Comma 3 2 3 3 2 6" xfId="24620"/>
    <cellStyle name="Comma 3 2 3 3 2 7" xfId="36539"/>
    <cellStyle name="Comma 3 2 3 3 3" xfId="7774"/>
    <cellStyle name="Comma 3 2 3 3 3 2" xfId="10779"/>
    <cellStyle name="Comma 3 2 3 3 3 2 2" xfId="21515"/>
    <cellStyle name="Comma 3 2 3 3 3 2 2 2" xfId="33131"/>
    <cellStyle name="Comma 3 2 3 3 3 2 2 3" xfId="48987"/>
    <cellStyle name="Comma 3 2 3 3 3 2 3" xfId="27323"/>
    <cellStyle name="Comma 3 2 3 3 3 2 4" xfId="40923"/>
    <cellStyle name="Comma 3 2 3 3 3 3" xfId="19397"/>
    <cellStyle name="Comma 3 2 3 3 3 3 2" xfId="31013"/>
    <cellStyle name="Comma 3 2 3 3 3 3 3" xfId="46869"/>
    <cellStyle name="Comma 3 2 3 3 3 4" xfId="25205"/>
    <cellStyle name="Comma 3 2 3 3 3 5" xfId="38394"/>
    <cellStyle name="Comma 3 2 3 3 4" xfId="16876"/>
    <cellStyle name="Comma 3 2 3 3 4 2" xfId="22684"/>
    <cellStyle name="Comma 3 2 3 3 4 2 2" xfId="34300"/>
    <cellStyle name="Comma 3 2 3 3 4 2 3" xfId="50156"/>
    <cellStyle name="Comma 3 2 3 3 4 3" xfId="28492"/>
    <cellStyle name="Comma 3 2 3 3 4 4" xfId="44348"/>
    <cellStyle name="Comma 3 2 3 3 5" xfId="9539"/>
    <cellStyle name="Comma 3 2 3 3 5 2" xfId="20565"/>
    <cellStyle name="Comma 3 2 3 3 5 2 2" xfId="32181"/>
    <cellStyle name="Comma 3 2 3 3 5 2 3" xfId="48037"/>
    <cellStyle name="Comma 3 2 3 3 5 3" xfId="26373"/>
    <cellStyle name="Comma 3 2 3 3 5 4" xfId="39841"/>
    <cellStyle name="Comma 3 2 3 3 6" xfId="18228"/>
    <cellStyle name="Comma 3 2 3 3 6 2" xfId="29844"/>
    <cellStyle name="Comma 3 2 3 3 6 3" xfId="45700"/>
    <cellStyle name="Comma 3 2 3 3 7" xfId="3671"/>
    <cellStyle name="Comma 3 2 3 3 8" xfId="24036"/>
    <cellStyle name="Comma 3 2 3 3 9" xfId="35889"/>
    <cellStyle name="Comma 3 2 3 4" xfId="1358"/>
    <cellStyle name="Comma 3 2 3 4 2" xfId="7956"/>
    <cellStyle name="Comma 3 2 3 4 2 2" xfId="10969"/>
    <cellStyle name="Comma 3 2 3 4 2 2 2" xfId="21697"/>
    <cellStyle name="Comma 3 2 3 4 2 2 2 2" xfId="33313"/>
    <cellStyle name="Comma 3 2 3 4 2 2 2 3" xfId="49169"/>
    <cellStyle name="Comma 3 2 3 4 2 2 3" xfId="27505"/>
    <cellStyle name="Comma 3 2 3 4 2 2 4" xfId="41111"/>
    <cellStyle name="Comma 3 2 3 4 2 3" xfId="19579"/>
    <cellStyle name="Comma 3 2 3 4 2 3 2" xfId="31195"/>
    <cellStyle name="Comma 3 2 3 4 2 3 3" xfId="47051"/>
    <cellStyle name="Comma 3 2 3 4 2 4" xfId="25387"/>
    <cellStyle name="Comma 3 2 3 4 2 5" xfId="38576"/>
    <cellStyle name="Comma 3 2 3 4 3" xfId="17058"/>
    <cellStyle name="Comma 3 2 3 4 3 2" xfId="22866"/>
    <cellStyle name="Comma 3 2 3 4 3 2 2" xfId="34482"/>
    <cellStyle name="Comma 3 2 3 4 3 2 3" xfId="50338"/>
    <cellStyle name="Comma 3 2 3 4 3 3" xfId="28674"/>
    <cellStyle name="Comma 3 2 3 4 3 4" xfId="44530"/>
    <cellStyle name="Comma 3 2 3 4 4" xfId="9721"/>
    <cellStyle name="Comma 3 2 3 4 4 2" xfId="20747"/>
    <cellStyle name="Comma 3 2 3 4 4 2 2" xfId="32363"/>
    <cellStyle name="Comma 3 2 3 4 4 2 3" xfId="48219"/>
    <cellStyle name="Comma 3 2 3 4 4 3" xfId="26555"/>
    <cellStyle name="Comma 3 2 3 4 4 4" xfId="40023"/>
    <cellStyle name="Comma 3 2 3 4 5" xfId="18410"/>
    <cellStyle name="Comma 3 2 3 4 5 2" xfId="30026"/>
    <cellStyle name="Comma 3 2 3 4 5 3" xfId="45882"/>
    <cellStyle name="Comma 3 2 3 4 6" xfId="3885"/>
    <cellStyle name="Comma 3 2 3 4 7" xfId="24218"/>
    <cellStyle name="Comma 3 2 3 4 8" xfId="36083"/>
    <cellStyle name="Comma 3 2 3 5" xfId="1573"/>
    <cellStyle name="Comma 3 2 3 5 2" xfId="8138"/>
    <cellStyle name="Comma 3 2 3 5 2 2" xfId="11164"/>
    <cellStyle name="Comma 3 2 3 5 2 2 2" xfId="21879"/>
    <cellStyle name="Comma 3 2 3 5 2 2 2 2" xfId="33495"/>
    <cellStyle name="Comma 3 2 3 5 2 2 2 3" xfId="49351"/>
    <cellStyle name="Comma 3 2 3 5 2 2 3" xfId="27687"/>
    <cellStyle name="Comma 3 2 3 5 2 2 4" xfId="41300"/>
    <cellStyle name="Comma 3 2 3 5 2 3" xfId="19761"/>
    <cellStyle name="Comma 3 2 3 5 2 3 2" xfId="31377"/>
    <cellStyle name="Comma 3 2 3 5 2 3 3" xfId="47233"/>
    <cellStyle name="Comma 3 2 3 5 2 4" xfId="25569"/>
    <cellStyle name="Comma 3 2 3 5 2 5" xfId="38758"/>
    <cellStyle name="Comma 3 2 3 5 3" xfId="17240"/>
    <cellStyle name="Comma 3 2 3 5 3 2" xfId="23048"/>
    <cellStyle name="Comma 3 2 3 5 3 2 2" xfId="34664"/>
    <cellStyle name="Comma 3 2 3 5 3 2 3" xfId="50520"/>
    <cellStyle name="Comma 3 2 3 5 3 3" xfId="28856"/>
    <cellStyle name="Comma 3 2 3 5 3 4" xfId="44712"/>
    <cellStyle name="Comma 3 2 3 5 4" xfId="9319"/>
    <cellStyle name="Comma 3 2 3 5 4 2" xfId="20345"/>
    <cellStyle name="Comma 3 2 3 5 4 2 2" xfId="31961"/>
    <cellStyle name="Comma 3 2 3 5 4 2 3" xfId="47817"/>
    <cellStyle name="Comma 3 2 3 5 4 3" xfId="26153"/>
    <cellStyle name="Comma 3 2 3 5 4 4" xfId="39621"/>
    <cellStyle name="Comma 3 2 3 5 5" xfId="18592"/>
    <cellStyle name="Comma 3 2 3 5 5 2" xfId="30208"/>
    <cellStyle name="Comma 3 2 3 5 5 3" xfId="46064"/>
    <cellStyle name="Comma 3 2 3 5 6" xfId="4100"/>
    <cellStyle name="Comma 3 2 3 5 7" xfId="24400"/>
    <cellStyle name="Comma 3 2 3 5 8" xfId="36283"/>
    <cellStyle name="Comma 3 2 3 6" xfId="847"/>
    <cellStyle name="Comma 3 2 3 6 2" xfId="7542"/>
    <cellStyle name="Comma 3 2 3 6 2 2" xfId="16656"/>
    <cellStyle name="Comma 3 2 3 6 2 2 2" xfId="22464"/>
    <cellStyle name="Comma 3 2 3 6 2 2 2 2" xfId="34080"/>
    <cellStyle name="Comma 3 2 3 6 2 2 2 3" xfId="49936"/>
    <cellStyle name="Comma 3 2 3 6 2 2 3" xfId="28272"/>
    <cellStyle name="Comma 3 2 3 6 2 2 4" xfId="44128"/>
    <cellStyle name="Comma 3 2 3 6 2 3" xfId="19177"/>
    <cellStyle name="Comma 3 2 3 6 2 3 2" xfId="30793"/>
    <cellStyle name="Comma 3 2 3 6 2 3 3" xfId="46649"/>
    <cellStyle name="Comma 3 2 3 6 2 4" xfId="24985"/>
    <cellStyle name="Comma 3 2 3 6 2 5" xfId="38168"/>
    <cellStyle name="Comma 3 2 3 6 3" xfId="10532"/>
    <cellStyle name="Comma 3 2 3 6 3 2" xfId="21295"/>
    <cellStyle name="Comma 3 2 3 6 3 2 2" xfId="32911"/>
    <cellStyle name="Comma 3 2 3 6 3 2 3" xfId="48767"/>
    <cellStyle name="Comma 3 2 3 6 3 3" xfId="27103"/>
    <cellStyle name="Comma 3 2 3 6 3 4" xfId="40692"/>
    <cellStyle name="Comma 3 2 3 6 4" xfId="18008"/>
    <cellStyle name="Comma 3 2 3 6 4 2" xfId="29624"/>
    <cellStyle name="Comma 3 2 3 6 4 3" xfId="45480"/>
    <cellStyle name="Comma 3 2 3 6 5" xfId="3383"/>
    <cellStyle name="Comma 3 2 3 6 6" xfId="23816"/>
    <cellStyle name="Comma 3 2 3 6 7" xfId="35636"/>
    <cellStyle name="Comma 3 2 3 7" xfId="3143"/>
    <cellStyle name="Comma 3 2 3 7 2" xfId="10372"/>
    <cellStyle name="Comma 3 2 3 7 2 2" xfId="21149"/>
    <cellStyle name="Comma 3 2 3 7 2 2 2" xfId="32765"/>
    <cellStyle name="Comma 3 2 3 7 2 2 3" xfId="48621"/>
    <cellStyle name="Comma 3 2 3 7 2 3" xfId="26957"/>
    <cellStyle name="Comma 3 2 3 7 2 4" xfId="40539"/>
    <cellStyle name="Comma 3 2 3 7 3" xfId="17862"/>
    <cellStyle name="Comma 3 2 3 7 3 2" xfId="29478"/>
    <cellStyle name="Comma 3 2 3 7 3 3" xfId="45334"/>
    <cellStyle name="Comma 3 2 3 7 4" xfId="23670"/>
    <cellStyle name="Comma 3 2 3 7 5" xfId="35450"/>
    <cellStyle name="Comma 3 2 3 8" xfId="7317"/>
    <cellStyle name="Comma 3 2 3 8 2" xfId="9987"/>
    <cellStyle name="Comma 3 2 3 8 2 2" xfId="20966"/>
    <cellStyle name="Comma 3 2 3 8 2 2 2" xfId="32582"/>
    <cellStyle name="Comma 3 2 3 8 2 2 3" xfId="48438"/>
    <cellStyle name="Comma 3 2 3 8 2 3" xfId="26774"/>
    <cellStyle name="Comma 3 2 3 8 2 4" xfId="40267"/>
    <cellStyle name="Comma 3 2 3 8 3" xfId="19031"/>
    <cellStyle name="Comma 3 2 3 8 3 2" xfId="30647"/>
    <cellStyle name="Comma 3 2 3 8 3 3" xfId="46503"/>
    <cellStyle name="Comma 3 2 3 8 4" xfId="24839"/>
    <cellStyle name="Comma 3 2 3 8 5" xfId="37989"/>
    <cellStyle name="Comma 3 2 3 9" xfId="16510"/>
    <cellStyle name="Comma 3 2 3 9 2" xfId="22318"/>
    <cellStyle name="Comma 3 2 3 9 2 2" xfId="33934"/>
    <cellStyle name="Comma 3 2 3 9 2 3" xfId="49790"/>
    <cellStyle name="Comma 3 2 3 9 3" xfId="28126"/>
    <cellStyle name="Comma 3 2 3 9 4" xfId="43982"/>
    <cellStyle name="Comma 3 2 4" xfId="636"/>
    <cellStyle name="Comma 3 2 4 10" xfId="17715"/>
    <cellStyle name="Comma 3 2 4 10 2" xfId="29331"/>
    <cellStyle name="Comma 3 2 4 10 3" xfId="45187"/>
    <cellStyle name="Comma 3 2 4 11" xfId="2720"/>
    <cellStyle name="Comma 3 2 4 12" xfId="23523"/>
    <cellStyle name="Comma 3 2 4 13" xfId="35175"/>
    <cellStyle name="Comma 3 2 4 2" xfId="1187"/>
    <cellStyle name="Comma 3 2 4 2 2" xfId="1910"/>
    <cellStyle name="Comma 3 2 4 2 2 2" xfId="8454"/>
    <cellStyle name="Comma 3 2 4 2 2 2 2" xfId="17496"/>
    <cellStyle name="Comma 3 2 4 2 2 2 2 2" xfId="23304"/>
    <cellStyle name="Comma 3 2 4 2 2 2 2 2 2" xfId="34920"/>
    <cellStyle name="Comma 3 2 4 2 2 2 2 2 3" xfId="50776"/>
    <cellStyle name="Comma 3 2 4 2 2 2 2 3" xfId="29112"/>
    <cellStyle name="Comma 3 2 4 2 2 2 2 4" xfId="44968"/>
    <cellStyle name="Comma 3 2 4 2 2 2 3" xfId="20017"/>
    <cellStyle name="Comma 3 2 4 2 2 2 3 2" xfId="31633"/>
    <cellStyle name="Comma 3 2 4 2 2 2 3 3" xfId="47489"/>
    <cellStyle name="Comma 3 2 4 2 2 2 4" xfId="25825"/>
    <cellStyle name="Comma 3 2 4 2 2 2 5" xfId="39044"/>
    <cellStyle name="Comma 3 2 4 2 2 3" xfId="11427"/>
    <cellStyle name="Comma 3 2 4 2 2 3 2" xfId="22135"/>
    <cellStyle name="Comma 3 2 4 2 2 3 2 2" xfId="33751"/>
    <cellStyle name="Comma 3 2 4 2 2 3 2 3" xfId="49607"/>
    <cellStyle name="Comma 3 2 4 2 2 3 3" xfId="27943"/>
    <cellStyle name="Comma 3 2 4 2 2 3 4" xfId="41559"/>
    <cellStyle name="Comma 3 2 4 2 2 4" xfId="18848"/>
    <cellStyle name="Comma 3 2 4 2 2 4 2" xfId="30464"/>
    <cellStyle name="Comma 3 2 4 2 2 4 3" xfId="46320"/>
    <cellStyle name="Comma 3 2 4 2 2 5" xfId="4437"/>
    <cellStyle name="Comma 3 2 4 2 2 6" xfId="24656"/>
    <cellStyle name="Comma 3 2 4 2 2 7" xfId="36575"/>
    <cellStyle name="Comma 3 2 4 2 3" xfId="7810"/>
    <cellStyle name="Comma 3 2 4 2 3 2" xfId="10818"/>
    <cellStyle name="Comma 3 2 4 2 3 2 2" xfId="21551"/>
    <cellStyle name="Comma 3 2 4 2 3 2 2 2" xfId="33167"/>
    <cellStyle name="Comma 3 2 4 2 3 2 2 3" xfId="49023"/>
    <cellStyle name="Comma 3 2 4 2 3 2 3" xfId="27359"/>
    <cellStyle name="Comma 3 2 4 2 3 2 4" xfId="40962"/>
    <cellStyle name="Comma 3 2 4 2 3 3" xfId="19433"/>
    <cellStyle name="Comma 3 2 4 2 3 3 2" xfId="31049"/>
    <cellStyle name="Comma 3 2 4 2 3 3 3" xfId="46905"/>
    <cellStyle name="Comma 3 2 4 2 3 4" xfId="25241"/>
    <cellStyle name="Comma 3 2 4 2 3 5" xfId="38430"/>
    <cellStyle name="Comma 3 2 4 2 4" xfId="16912"/>
    <cellStyle name="Comma 3 2 4 2 4 2" xfId="22720"/>
    <cellStyle name="Comma 3 2 4 2 4 2 2" xfId="34336"/>
    <cellStyle name="Comma 3 2 4 2 4 2 3" xfId="50192"/>
    <cellStyle name="Comma 3 2 4 2 4 3" xfId="28528"/>
    <cellStyle name="Comma 3 2 4 2 4 4" xfId="44384"/>
    <cellStyle name="Comma 3 2 4 2 5" xfId="9575"/>
    <cellStyle name="Comma 3 2 4 2 5 2" xfId="20601"/>
    <cellStyle name="Comma 3 2 4 2 5 2 2" xfId="32217"/>
    <cellStyle name="Comma 3 2 4 2 5 2 3" xfId="48073"/>
    <cellStyle name="Comma 3 2 4 2 5 3" xfId="26409"/>
    <cellStyle name="Comma 3 2 4 2 5 4" xfId="39877"/>
    <cellStyle name="Comma 3 2 4 2 6" xfId="18264"/>
    <cellStyle name="Comma 3 2 4 2 6 2" xfId="29880"/>
    <cellStyle name="Comma 3 2 4 2 6 3" xfId="45736"/>
    <cellStyle name="Comma 3 2 4 2 7" xfId="3714"/>
    <cellStyle name="Comma 3 2 4 2 8" xfId="24072"/>
    <cellStyle name="Comma 3 2 4 2 9" xfId="35930"/>
    <cellStyle name="Comma 3 2 4 3" xfId="1394"/>
    <cellStyle name="Comma 3 2 4 3 2" xfId="7992"/>
    <cellStyle name="Comma 3 2 4 3 2 2" xfId="11005"/>
    <cellStyle name="Comma 3 2 4 3 2 2 2" xfId="21733"/>
    <cellStyle name="Comma 3 2 4 3 2 2 2 2" xfId="33349"/>
    <cellStyle name="Comma 3 2 4 3 2 2 2 3" xfId="49205"/>
    <cellStyle name="Comma 3 2 4 3 2 2 3" xfId="27541"/>
    <cellStyle name="Comma 3 2 4 3 2 2 4" xfId="41147"/>
    <cellStyle name="Comma 3 2 4 3 2 3" xfId="19615"/>
    <cellStyle name="Comma 3 2 4 3 2 3 2" xfId="31231"/>
    <cellStyle name="Comma 3 2 4 3 2 3 3" xfId="47087"/>
    <cellStyle name="Comma 3 2 4 3 2 4" xfId="25423"/>
    <cellStyle name="Comma 3 2 4 3 2 5" xfId="38612"/>
    <cellStyle name="Comma 3 2 4 3 3" xfId="17094"/>
    <cellStyle name="Comma 3 2 4 3 3 2" xfId="22902"/>
    <cellStyle name="Comma 3 2 4 3 3 2 2" xfId="34518"/>
    <cellStyle name="Comma 3 2 4 3 3 2 3" xfId="50374"/>
    <cellStyle name="Comma 3 2 4 3 3 3" xfId="28710"/>
    <cellStyle name="Comma 3 2 4 3 3 4" xfId="44566"/>
    <cellStyle name="Comma 3 2 4 3 4" xfId="9757"/>
    <cellStyle name="Comma 3 2 4 3 4 2" xfId="20783"/>
    <cellStyle name="Comma 3 2 4 3 4 2 2" xfId="32399"/>
    <cellStyle name="Comma 3 2 4 3 4 2 3" xfId="48255"/>
    <cellStyle name="Comma 3 2 4 3 4 3" xfId="26591"/>
    <cellStyle name="Comma 3 2 4 3 4 4" xfId="40059"/>
    <cellStyle name="Comma 3 2 4 3 5" xfId="18446"/>
    <cellStyle name="Comma 3 2 4 3 5 2" xfId="30062"/>
    <cellStyle name="Comma 3 2 4 3 5 3" xfId="45918"/>
    <cellStyle name="Comma 3 2 4 3 6" xfId="3921"/>
    <cellStyle name="Comma 3 2 4 3 7" xfId="24254"/>
    <cellStyle name="Comma 3 2 4 3 8" xfId="36119"/>
    <cellStyle name="Comma 3 2 4 4" xfId="1692"/>
    <cellStyle name="Comma 3 2 4 4 2" xfId="8252"/>
    <cellStyle name="Comma 3 2 4 4 2 2" xfId="11277"/>
    <cellStyle name="Comma 3 2 4 4 2 2 2" xfId="21989"/>
    <cellStyle name="Comma 3 2 4 4 2 2 2 2" xfId="33605"/>
    <cellStyle name="Comma 3 2 4 4 2 2 2 3" xfId="49461"/>
    <cellStyle name="Comma 3 2 4 4 2 2 3" xfId="27797"/>
    <cellStyle name="Comma 3 2 4 4 2 2 4" xfId="41412"/>
    <cellStyle name="Comma 3 2 4 4 2 3" xfId="19871"/>
    <cellStyle name="Comma 3 2 4 4 2 3 2" xfId="31487"/>
    <cellStyle name="Comma 3 2 4 4 2 3 3" xfId="47343"/>
    <cellStyle name="Comma 3 2 4 4 2 4" xfId="25679"/>
    <cellStyle name="Comma 3 2 4 4 2 5" xfId="38871"/>
    <cellStyle name="Comma 3 2 4 4 3" xfId="17350"/>
    <cellStyle name="Comma 3 2 4 4 3 2" xfId="23158"/>
    <cellStyle name="Comma 3 2 4 4 3 2 2" xfId="34774"/>
    <cellStyle name="Comma 3 2 4 4 3 2 3" xfId="50630"/>
    <cellStyle name="Comma 3 2 4 4 3 3" xfId="28966"/>
    <cellStyle name="Comma 3 2 4 4 3 4" xfId="44822"/>
    <cellStyle name="Comma 3 2 4 4 4" xfId="9429"/>
    <cellStyle name="Comma 3 2 4 4 4 2" xfId="20455"/>
    <cellStyle name="Comma 3 2 4 4 4 2 2" xfId="32071"/>
    <cellStyle name="Comma 3 2 4 4 4 2 3" xfId="47927"/>
    <cellStyle name="Comma 3 2 4 4 4 3" xfId="26263"/>
    <cellStyle name="Comma 3 2 4 4 4 4" xfId="39731"/>
    <cellStyle name="Comma 3 2 4 4 5" xfId="18702"/>
    <cellStyle name="Comma 3 2 4 4 5 2" xfId="30318"/>
    <cellStyle name="Comma 3 2 4 4 5 3" xfId="46174"/>
    <cellStyle name="Comma 3 2 4 4 6" xfId="4219"/>
    <cellStyle name="Comma 3 2 4 4 7" xfId="24510"/>
    <cellStyle name="Comma 3 2 4 4 8" xfId="36399"/>
    <cellStyle name="Comma 3 2 4 5" xfId="960"/>
    <cellStyle name="Comma 3 2 4 5 2" xfId="7655"/>
    <cellStyle name="Comma 3 2 4 5 2 2" xfId="16766"/>
    <cellStyle name="Comma 3 2 4 5 2 2 2" xfId="22574"/>
    <cellStyle name="Comma 3 2 4 5 2 2 2 2" xfId="34190"/>
    <cellStyle name="Comma 3 2 4 5 2 2 2 3" xfId="50046"/>
    <cellStyle name="Comma 3 2 4 5 2 2 3" xfId="28382"/>
    <cellStyle name="Comma 3 2 4 5 2 2 4" xfId="44238"/>
    <cellStyle name="Comma 3 2 4 5 2 3" xfId="19287"/>
    <cellStyle name="Comma 3 2 4 5 2 3 2" xfId="30903"/>
    <cellStyle name="Comma 3 2 4 5 2 3 3" xfId="46759"/>
    <cellStyle name="Comma 3 2 4 5 2 4" xfId="25095"/>
    <cellStyle name="Comma 3 2 4 5 2 5" xfId="38280"/>
    <cellStyle name="Comma 3 2 4 5 3" xfId="10642"/>
    <cellStyle name="Comma 3 2 4 5 3 2" xfId="21405"/>
    <cellStyle name="Comma 3 2 4 5 3 2 2" xfId="33021"/>
    <cellStyle name="Comma 3 2 4 5 3 2 3" xfId="48877"/>
    <cellStyle name="Comma 3 2 4 5 3 3" xfId="27213"/>
    <cellStyle name="Comma 3 2 4 5 3 4" xfId="40802"/>
    <cellStyle name="Comma 3 2 4 5 4" xfId="18118"/>
    <cellStyle name="Comma 3 2 4 5 4 2" xfId="29734"/>
    <cellStyle name="Comma 3 2 4 5 4 3" xfId="45590"/>
    <cellStyle name="Comma 3 2 4 5 5" xfId="3496"/>
    <cellStyle name="Comma 3 2 4 5 6" xfId="23926"/>
    <cellStyle name="Comma 3 2 4 5 7" xfId="35748"/>
    <cellStyle name="Comma 3 2 4 6" xfId="3183"/>
    <cellStyle name="Comma 3 2 4 6 2" xfId="10412"/>
    <cellStyle name="Comma 3 2 4 6 2 2" xfId="21185"/>
    <cellStyle name="Comma 3 2 4 6 2 2 2" xfId="32801"/>
    <cellStyle name="Comma 3 2 4 6 2 2 3" xfId="48657"/>
    <cellStyle name="Comma 3 2 4 6 2 3" xfId="26993"/>
    <cellStyle name="Comma 3 2 4 6 2 4" xfId="40578"/>
    <cellStyle name="Comma 3 2 4 6 3" xfId="17898"/>
    <cellStyle name="Comma 3 2 4 6 3 2" xfId="29514"/>
    <cellStyle name="Comma 3 2 4 6 3 3" xfId="45370"/>
    <cellStyle name="Comma 3 2 4 6 4" xfId="23706"/>
    <cellStyle name="Comma 3 2 4 6 5" xfId="35489"/>
    <cellStyle name="Comma 3 2 4 7" xfId="7353"/>
    <cellStyle name="Comma 3 2 4 7 2" xfId="10026"/>
    <cellStyle name="Comma 3 2 4 7 2 2" xfId="21002"/>
    <cellStyle name="Comma 3 2 4 7 2 2 2" xfId="32618"/>
    <cellStyle name="Comma 3 2 4 7 2 2 3" xfId="48474"/>
    <cellStyle name="Comma 3 2 4 7 2 3" xfId="26810"/>
    <cellStyle name="Comma 3 2 4 7 2 4" xfId="40305"/>
    <cellStyle name="Comma 3 2 4 7 3" xfId="19067"/>
    <cellStyle name="Comma 3 2 4 7 3 2" xfId="30683"/>
    <cellStyle name="Comma 3 2 4 7 3 3" xfId="46539"/>
    <cellStyle name="Comma 3 2 4 7 4" xfId="24875"/>
    <cellStyle name="Comma 3 2 4 7 5" xfId="38025"/>
    <cellStyle name="Comma 3 2 4 8" xfId="16546"/>
    <cellStyle name="Comma 3 2 4 8 2" xfId="22354"/>
    <cellStyle name="Comma 3 2 4 8 2 2" xfId="33970"/>
    <cellStyle name="Comma 3 2 4 8 2 3" xfId="49826"/>
    <cellStyle name="Comma 3 2 4 8 3" xfId="28162"/>
    <cellStyle name="Comma 3 2 4 8 4" xfId="44018"/>
    <cellStyle name="Comma 3 2 4 9" xfId="9173"/>
    <cellStyle name="Comma 3 2 4 9 2" xfId="20199"/>
    <cellStyle name="Comma 3 2 4 9 2 2" xfId="31815"/>
    <cellStyle name="Comma 3 2 4 9 2 3" xfId="47671"/>
    <cellStyle name="Comma 3 2 4 9 3" xfId="26007"/>
    <cellStyle name="Comma 3 2 4 9 4" xfId="39475"/>
    <cellStyle name="Comma 3 2 5" xfId="688"/>
    <cellStyle name="Comma 3 2 5 10" xfId="17751"/>
    <cellStyle name="Comma 3 2 5 10 2" xfId="29367"/>
    <cellStyle name="Comma 3 2 5 10 3" xfId="45223"/>
    <cellStyle name="Comma 3 2 5 11" xfId="2772"/>
    <cellStyle name="Comma 3 2 5 12" xfId="23559"/>
    <cellStyle name="Comma 3 2 5 13" xfId="35218"/>
    <cellStyle name="Comma 3 2 5 2" xfId="1239"/>
    <cellStyle name="Comma 3 2 5 2 2" xfId="1946"/>
    <cellStyle name="Comma 3 2 5 2 2 2" xfId="8490"/>
    <cellStyle name="Comma 3 2 5 2 2 2 2" xfId="17532"/>
    <cellStyle name="Comma 3 2 5 2 2 2 2 2" xfId="23340"/>
    <cellStyle name="Comma 3 2 5 2 2 2 2 2 2" xfId="34956"/>
    <cellStyle name="Comma 3 2 5 2 2 2 2 2 3" xfId="50812"/>
    <cellStyle name="Comma 3 2 5 2 2 2 2 3" xfId="29148"/>
    <cellStyle name="Comma 3 2 5 2 2 2 2 4" xfId="45004"/>
    <cellStyle name="Comma 3 2 5 2 2 2 3" xfId="20053"/>
    <cellStyle name="Comma 3 2 5 2 2 2 3 2" xfId="31669"/>
    <cellStyle name="Comma 3 2 5 2 2 2 3 3" xfId="47525"/>
    <cellStyle name="Comma 3 2 5 2 2 2 4" xfId="25861"/>
    <cellStyle name="Comma 3 2 5 2 2 2 5" xfId="39080"/>
    <cellStyle name="Comma 3 2 5 2 2 3" xfId="11463"/>
    <cellStyle name="Comma 3 2 5 2 2 3 2" xfId="22171"/>
    <cellStyle name="Comma 3 2 5 2 2 3 2 2" xfId="33787"/>
    <cellStyle name="Comma 3 2 5 2 2 3 2 3" xfId="49643"/>
    <cellStyle name="Comma 3 2 5 2 2 3 3" xfId="27979"/>
    <cellStyle name="Comma 3 2 5 2 2 3 4" xfId="41595"/>
    <cellStyle name="Comma 3 2 5 2 2 4" xfId="18884"/>
    <cellStyle name="Comma 3 2 5 2 2 4 2" xfId="30500"/>
    <cellStyle name="Comma 3 2 5 2 2 4 3" xfId="46356"/>
    <cellStyle name="Comma 3 2 5 2 2 5" xfId="4473"/>
    <cellStyle name="Comma 3 2 5 2 2 6" xfId="24692"/>
    <cellStyle name="Comma 3 2 5 2 2 7" xfId="36611"/>
    <cellStyle name="Comma 3 2 5 2 3" xfId="7846"/>
    <cellStyle name="Comma 3 2 5 2 3 2" xfId="10858"/>
    <cellStyle name="Comma 3 2 5 2 3 2 2" xfId="21587"/>
    <cellStyle name="Comma 3 2 5 2 3 2 2 2" xfId="33203"/>
    <cellStyle name="Comma 3 2 5 2 3 2 2 3" xfId="49059"/>
    <cellStyle name="Comma 3 2 5 2 3 2 3" xfId="27395"/>
    <cellStyle name="Comma 3 2 5 2 3 2 4" xfId="41000"/>
    <cellStyle name="Comma 3 2 5 2 3 3" xfId="19469"/>
    <cellStyle name="Comma 3 2 5 2 3 3 2" xfId="31085"/>
    <cellStyle name="Comma 3 2 5 2 3 3 3" xfId="46941"/>
    <cellStyle name="Comma 3 2 5 2 3 4" xfId="25277"/>
    <cellStyle name="Comma 3 2 5 2 3 5" xfId="38466"/>
    <cellStyle name="Comma 3 2 5 2 4" xfId="16948"/>
    <cellStyle name="Comma 3 2 5 2 4 2" xfId="22756"/>
    <cellStyle name="Comma 3 2 5 2 4 2 2" xfId="34372"/>
    <cellStyle name="Comma 3 2 5 2 4 2 3" xfId="50228"/>
    <cellStyle name="Comma 3 2 5 2 4 3" xfId="28564"/>
    <cellStyle name="Comma 3 2 5 2 4 4" xfId="44420"/>
    <cellStyle name="Comma 3 2 5 2 5" xfId="9611"/>
    <cellStyle name="Comma 3 2 5 2 5 2" xfId="20637"/>
    <cellStyle name="Comma 3 2 5 2 5 2 2" xfId="32253"/>
    <cellStyle name="Comma 3 2 5 2 5 2 3" xfId="48109"/>
    <cellStyle name="Comma 3 2 5 2 5 3" xfId="26445"/>
    <cellStyle name="Comma 3 2 5 2 5 4" xfId="39913"/>
    <cellStyle name="Comma 3 2 5 2 6" xfId="18300"/>
    <cellStyle name="Comma 3 2 5 2 6 2" xfId="29916"/>
    <cellStyle name="Comma 3 2 5 2 6 3" xfId="45772"/>
    <cellStyle name="Comma 3 2 5 2 7" xfId="3766"/>
    <cellStyle name="Comma 3 2 5 2 8" xfId="24108"/>
    <cellStyle name="Comma 3 2 5 2 9" xfId="35973"/>
    <cellStyle name="Comma 3 2 5 3" xfId="1430"/>
    <cellStyle name="Comma 3 2 5 3 2" xfId="8028"/>
    <cellStyle name="Comma 3 2 5 3 2 2" xfId="11041"/>
    <cellStyle name="Comma 3 2 5 3 2 2 2" xfId="21769"/>
    <cellStyle name="Comma 3 2 5 3 2 2 2 2" xfId="33385"/>
    <cellStyle name="Comma 3 2 5 3 2 2 2 3" xfId="49241"/>
    <cellStyle name="Comma 3 2 5 3 2 2 3" xfId="27577"/>
    <cellStyle name="Comma 3 2 5 3 2 2 4" xfId="41183"/>
    <cellStyle name="Comma 3 2 5 3 2 3" xfId="19651"/>
    <cellStyle name="Comma 3 2 5 3 2 3 2" xfId="31267"/>
    <cellStyle name="Comma 3 2 5 3 2 3 3" xfId="47123"/>
    <cellStyle name="Comma 3 2 5 3 2 4" xfId="25459"/>
    <cellStyle name="Comma 3 2 5 3 2 5" xfId="38648"/>
    <cellStyle name="Comma 3 2 5 3 3" xfId="17130"/>
    <cellStyle name="Comma 3 2 5 3 3 2" xfId="22938"/>
    <cellStyle name="Comma 3 2 5 3 3 2 2" xfId="34554"/>
    <cellStyle name="Comma 3 2 5 3 3 2 3" xfId="50410"/>
    <cellStyle name="Comma 3 2 5 3 3 3" xfId="28746"/>
    <cellStyle name="Comma 3 2 5 3 3 4" xfId="44602"/>
    <cellStyle name="Comma 3 2 5 3 4" xfId="9793"/>
    <cellStyle name="Comma 3 2 5 3 4 2" xfId="20819"/>
    <cellStyle name="Comma 3 2 5 3 4 2 2" xfId="32435"/>
    <cellStyle name="Comma 3 2 5 3 4 2 3" xfId="48291"/>
    <cellStyle name="Comma 3 2 5 3 4 3" xfId="26627"/>
    <cellStyle name="Comma 3 2 5 3 4 4" xfId="40095"/>
    <cellStyle name="Comma 3 2 5 3 5" xfId="18482"/>
    <cellStyle name="Comma 3 2 5 3 5 2" xfId="30098"/>
    <cellStyle name="Comma 3 2 5 3 5 3" xfId="45954"/>
    <cellStyle name="Comma 3 2 5 3 6" xfId="3957"/>
    <cellStyle name="Comma 3 2 5 3 7" xfId="24290"/>
    <cellStyle name="Comma 3 2 5 3 8" xfId="36155"/>
    <cellStyle name="Comma 3 2 5 4" xfId="1740"/>
    <cellStyle name="Comma 3 2 5 4 2" xfId="8288"/>
    <cellStyle name="Comma 3 2 5 4 2 2" xfId="11316"/>
    <cellStyle name="Comma 3 2 5 4 2 2 2" xfId="22025"/>
    <cellStyle name="Comma 3 2 5 4 2 2 2 2" xfId="33641"/>
    <cellStyle name="Comma 3 2 5 4 2 2 2 3" xfId="49497"/>
    <cellStyle name="Comma 3 2 5 4 2 2 3" xfId="27833"/>
    <cellStyle name="Comma 3 2 5 4 2 2 4" xfId="41448"/>
    <cellStyle name="Comma 3 2 5 4 2 3" xfId="19907"/>
    <cellStyle name="Comma 3 2 5 4 2 3 2" xfId="31523"/>
    <cellStyle name="Comma 3 2 5 4 2 3 3" xfId="47379"/>
    <cellStyle name="Comma 3 2 5 4 2 4" xfId="25715"/>
    <cellStyle name="Comma 3 2 5 4 2 5" xfId="38907"/>
    <cellStyle name="Comma 3 2 5 4 3" xfId="17386"/>
    <cellStyle name="Comma 3 2 5 4 3 2" xfId="23194"/>
    <cellStyle name="Comma 3 2 5 4 3 2 2" xfId="34810"/>
    <cellStyle name="Comma 3 2 5 4 3 2 3" xfId="50666"/>
    <cellStyle name="Comma 3 2 5 4 3 3" xfId="29002"/>
    <cellStyle name="Comma 3 2 5 4 3 4" xfId="44858"/>
    <cellStyle name="Comma 3 2 5 4 4" xfId="9465"/>
    <cellStyle name="Comma 3 2 5 4 4 2" xfId="20491"/>
    <cellStyle name="Comma 3 2 5 4 4 2 2" xfId="32107"/>
    <cellStyle name="Comma 3 2 5 4 4 2 3" xfId="47963"/>
    <cellStyle name="Comma 3 2 5 4 4 3" xfId="26299"/>
    <cellStyle name="Comma 3 2 5 4 4 4" xfId="39767"/>
    <cellStyle name="Comma 3 2 5 4 5" xfId="18738"/>
    <cellStyle name="Comma 3 2 5 4 5 2" xfId="30354"/>
    <cellStyle name="Comma 3 2 5 4 5 3" xfId="46210"/>
    <cellStyle name="Comma 3 2 5 4 6" xfId="4267"/>
    <cellStyle name="Comma 3 2 5 4 7" xfId="24546"/>
    <cellStyle name="Comma 3 2 5 4 8" xfId="36438"/>
    <cellStyle name="Comma 3 2 5 5" xfId="1000"/>
    <cellStyle name="Comma 3 2 5 5 2" xfId="7695"/>
    <cellStyle name="Comma 3 2 5 5 2 2" xfId="16802"/>
    <cellStyle name="Comma 3 2 5 5 2 2 2" xfId="22610"/>
    <cellStyle name="Comma 3 2 5 5 2 2 2 2" xfId="34226"/>
    <cellStyle name="Comma 3 2 5 5 2 2 2 3" xfId="50082"/>
    <cellStyle name="Comma 3 2 5 5 2 2 3" xfId="28418"/>
    <cellStyle name="Comma 3 2 5 5 2 2 4" xfId="44274"/>
    <cellStyle name="Comma 3 2 5 5 2 3" xfId="19323"/>
    <cellStyle name="Comma 3 2 5 5 2 3 2" xfId="30939"/>
    <cellStyle name="Comma 3 2 5 5 2 3 3" xfId="46795"/>
    <cellStyle name="Comma 3 2 5 5 2 4" xfId="25131"/>
    <cellStyle name="Comma 3 2 5 5 2 5" xfId="38318"/>
    <cellStyle name="Comma 3 2 5 5 3" xfId="10678"/>
    <cellStyle name="Comma 3 2 5 5 3 2" xfId="21441"/>
    <cellStyle name="Comma 3 2 5 5 3 2 2" xfId="33057"/>
    <cellStyle name="Comma 3 2 5 5 3 2 3" xfId="48913"/>
    <cellStyle name="Comma 3 2 5 5 3 3" xfId="27249"/>
    <cellStyle name="Comma 3 2 5 5 3 4" xfId="40838"/>
    <cellStyle name="Comma 3 2 5 5 4" xfId="18154"/>
    <cellStyle name="Comma 3 2 5 5 4 2" xfId="29770"/>
    <cellStyle name="Comma 3 2 5 5 4 3" xfId="45626"/>
    <cellStyle name="Comma 3 2 5 5 5" xfId="3536"/>
    <cellStyle name="Comma 3 2 5 5 6" xfId="23962"/>
    <cellStyle name="Comma 3 2 5 5 7" xfId="35786"/>
    <cellStyle name="Comma 3 2 5 6" xfId="3228"/>
    <cellStyle name="Comma 3 2 5 6 2" xfId="10456"/>
    <cellStyle name="Comma 3 2 5 6 2 2" xfId="21221"/>
    <cellStyle name="Comma 3 2 5 6 2 2 2" xfId="32837"/>
    <cellStyle name="Comma 3 2 5 6 2 2 3" xfId="48693"/>
    <cellStyle name="Comma 3 2 5 6 2 3" xfId="27029"/>
    <cellStyle name="Comma 3 2 5 6 2 4" xfId="40618"/>
    <cellStyle name="Comma 3 2 5 6 3" xfId="17934"/>
    <cellStyle name="Comma 3 2 5 6 3 2" xfId="29550"/>
    <cellStyle name="Comma 3 2 5 6 3 3" xfId="45406"/>
    <cellStyle name="Comma 3 2 5 6 4" xfId="23742"/>
    <cellStyle name="Comma 3 2 5 6 5" xfId="35529"/>
    <cellStyle name="Comma 3 2 5 7" xfId="7389"/>
    <cellStyle name="Comma 3 2 5 7 2" xfId="10065"/>
    <cellStyle name="Comma 3 2 5 7 2 2" xfId="21038"/>
    <cellStyle name="Comma 3 2 5 7 2 2 2" xfId="32654"/>
    <cellStyle name="Comma 3 2 5 7 2 2 3" xfId="48510"/>
    <cellStyle name="Comma 3 2 5 7 2 3" xfId="26846"/>
    <cellStyle name="Comma 3 2 5 7 2 4" xfId="40341"/>
    <cellStyle name="Comma 3 2 5 7 3" xfId="19103"/>
    <cellStyle name="Comma 3 2 5 7 3 2" xfId="30719"/>
    <cellStyle name="Comma 3 2 5 7 3 3" xfId="46575"/>
    <cellStyle name="Comma 3 2 5 7 4" xfId="24911"/>
    <cellStyle name="Comma 3 2 5 7 5" xfId="38061"/>
    <cellStyle name="Comma 3 2 5 8" xfId="16582"/>
    <cellStyle name="Comma 3 2 5 8 2" xfId="22390"/>
    <cellStyle name="Comma 3 2 5 8 2 2" xfId="34006"/>
    <cellStyle name="Comma 3 2 5 8 2 3" xfId="49862"/>
    <cellStyle name="Comma 3 2 5 8 3" xfId="28198"/>
    <cellStyle name="Comma 3 2 5 8 4" xfId="44054"/>
    <cellStyle name="Comma 3 2 5 9" xfId="9209"/>
    <cellStyle name="Comma 3 2 5 9 2" xfId="20235"/>
    <cellStyle name="Comma 3 2 5 9 2 2" xfId="31851"/>
    <cellStyle name="Comma 3 2 5 9 2 3" xfId="47707"/>
    <cellStyle name="Comma 3 2 5 9 3" xfId="26043"/>
    <cellStyle name="Comma 3 2 5 9 4" xfId="39511"/>
    <cellStyle name="Comma 3 2 6" xfId="523"/>
    <cellStyle name="Comma 3 2 6 10" xfId="17642"/>
    <cellStyle name="Comma 3 2 6 10 2" xfId="29258"/>
    <cellStyle name="Comma 3 2 6 10 3" xfId="45114"/>
    <cellStyle name="Comma 3 2 6 11" xfId="2634"/>
    <cellStyle name="Comma 3 2 6 12" xfId="23450"/>
    <cellStyle name="Comma 3 2 6 13" xfId="35094"/>
    <cellStyle name="Comma 3 2 6 2" xfId="1282"/>
    <cellStyle name="Comma 3 2 6 2 2" xfId="1982"/>
    <cellStyle name="Comma 3 2 6 2 2 2" xfId="8526"/>
    <cellStyle name="Comma 3 2 6 2 2 2 2" xfId="17568"/>
    <cellStyle name="Comma 3 2 6 2 2 2 2 2" xfId="23376"/>
    <cellStyle name="Comma 3 2 6 2 2 2 2 2 2" xfId="34992"/>
    <cellStyle name="Comma 3 2 6 2 2 2 2 2 3" xfId="50848"/>
    <cellStyle name="Comma 3 2 6 2 2 2 2 3" xfId="29184"/>
    <cellStyle name="Comma 3 2 6 2 2 2 2 4" xfId="45040"/>
    <cellStyle name="Comma 3 2 6 2 2 2 3" xfId="20089"/>
    <cellStyle name="Comma 3 2 6 2 2 2 3 2" xfId="31705"/>
    <cellStyle name="Comma 3 2 6 2 2 2 3 3" xfId="47561"/>
    <cellStyle name="Comma 3 2 6 2 2 2 4" xfId="25897"/>
    <cellStyle name="Comma 3 2 6 2 2 2 5" xfId="39116"/>
    <cellStyle name="Comma 3 2 6 2 2 3" xfId="11499"/>
    <cellStyle name="Comma 3 2 6 2 2 3 2" xfId="22207"/>
    <cellStyle name="Comma 3 2 6 2 2 3 2 2" xfId="33823"/>
    <cellStyle name="Comma 3 2 6 2 2 3 2 3" xfId="49679"/>
    <cellStyle name="Comma 3 2 6 2 2 3 3" xfId="28015"/>
    <cellStyle name="Comma 3 2 6 2 2 3 4" xfId="41631"/>
    <cellStyle name="Comma 3 2 6 2 2 4" xfId="18920"/>
    <cellStyle name="Comma 3 2 6 2 2 4 2" xfId="30536"/>
    <cellStyle name="Comma 3 2 6 2 2 4 3" xfId="46392"/>
    <cellStyle name="Comma 3 2 6 2 2 5" xfId="4509"/>
    <cellStyle name="Comma 3 2 6 2 2 6" xfId="24728"/>
    <cellStyle name="Comma 3 2 6 2 2 7" xfId="36647"/>
    <cellStyle name="Comma 3 2 6 2 3" xfId="7882"/>
    <cellStyle name="Comma 3 2 6 2 3 2" xfId="10894"/>
    <cellStyle name="Comma 3 2 6 2 3 2 2" xfId="21623"/>
    <cellStyle name="Comma 3 2 6 2 3 2 2 2" xfId="33239"/>
    <cellStyle name="Comma 3 2 6 2 3 2 2 3" xfId="49095"/>
    <cellStyle name="Comma 3 2 6 2 3 2 3" xfId="27431"/>
    <cellStyle name="Comma 3 2 6 2 3 2 4" xfId="41036"/>
    <cellStyle name="Comma 3 2 6 2 3 3" xfId="19505"/>
    <cellStyle name="Comma 3 2 6 2 3 3 2" xfId="31121"/>
    <cellStyle name="Comma 3 2 6 2 3 3 3" xfId="46977"/>
    <cellStyle name="Comma 3 2 6 2 3 4" xfId="25313"/>
    <cellStyle name="Comma 3 2 6 2 3 5" xfId="38502"/>
    <cellStyle name="Comma 3 2 6 2 4" xfId="16984"/>
    <cellStyle name="Comma 3 2 6 2 4 2" xfId="22792"/>
    <cellStyle name="Comma 3 2 6 2 4 2 2" xfId="34408"/>
    <cellStyle name="Comma 3 2 6 2 4 2 3" xfId="50264"/>
    <cellStyle name="Comma 3 2 6 2 4 3" xfId="28600"/>
    <cellStyle name="Comma 3 2 6 2 4 4" xfId="44456"/>
    <cellStyle name="Comma 3 2 6 2 5" xfId="9647"/>
    <cellStyle name="Comma 3 2 6 2 5 2" xfId="20673"/>
    <cellStyle name="Comma 3 2 6 2 5 2 2" xfId="32289"/>
    <cellStyle name="Comma 3 2 6 2 5 2 3" xfId="48145"/>
    <cellStyle name="Comma 3 2 6 2 5 3" xfId="26481"/>
    <cellStyle name="Comma 3 2 6 2 5 4" xfId="39949"/>
    <cellStyle name="Comma 3 2 6 2 6" xfId="18336"/>
    <cellStyle name="Comma 3 2 6 2 6 2" xfId="29952"/>
    <cellStyle name="Comma 3 2 6 2 6 3" xfId="45808"/>
    <cellStyle name="Comma 3 2 6 2 7" xfId="3809"/>
    <cellStyle name="Comma 3 2 6 2 8" xfId="24144"/>
    <cellStyle name="Comma 3 2 6 2 9" xfId="36009"/>
    <cellStyle name="Comma 3 2 6 3" xfId="1466"/>
    <cellStyle name="Comma 3 2 6 3 2" xfId="8064"/>
    <cellStyle name="Comma 3 2 6 3 2 2" xfId="11077"/>
    <cellStyle name="Comma 3 2 6 3 2 2 2" xfId="21805"/>
    <cellStyle name="Comma 3 2 6 3 2 2 2 2" xfId="33421"/>
    <cellStyle name="Comma 3 2 6 3 2 2 2 3" xfId="49277"/>
    <cellStyle name="Comma 3 2 6 3 2 2 3" xfId="27613"/>
    <cellStyle name="Comma 3 2 6 3 2 2 4" xfId="41219"/>
    <cellStyle name="Comma 3 2 6 3 2 3" xfId="19687"/>
    <cellStyle name="Comma 3 2 6 3 2 3 2" xfId="31303"/>
    <cellStyle name="Comma 3 2 6 3 2 3 3" xfId="47159"/>
    <cellStyle name="Comma 3 2 6 3 2 4" xfId="25495"/>
    <cellStyle name="Comma 3 2 6 3 2 5" xfId="38684"/>
    <cellStyle name="Comma 3 2 6 3 3" xfId="17166"/>
    <cellStyle name="Comma 3 2 6 3 3 2" xfId="22974"/>
    <cellStyle name="Comma 3 2 6 3 3 2 2" xfId="34590"/>
    <cellStyle name="Comma 3 2 6 3 3 2 3" xfId="50446"/>
    <cellStyle name="Comma 3 2 6 3 3 3" xfId="28782"/>
    <cellStyle name="Comma 3 2 6 3 3 4" xfId="44638"/>
    <cellStyle name="Comma 3 2 6 3 4" xfId="9829"/>
    <cellStyle name="Comma 3 2 6 3 4 2" xfId="20855"/>
    <cellStyle name="Comma 3 2 6 3 4 2 2" xfId="32471"/>
    <cellStyle name="Comma 3 2 6 3 4 2 3" xfId="48327"/>
    <cellStyle name="Comma 3 2 6 3 4 3" xfId="26663"/>
    <cellStyle name="Comma 3 2 6 3 4 4" xfId="40131"/>
    <cellStyle name="Comma 3 2 6 3 5" xfId="18518"/>
    <cellStyle name="Comma 3 2 6 3 5 2" xfId="30134"/>
    <cellStyle name="Comma 3 2 6 3 5 3" xfId="45990"/>
    <cellStyle name="Comma 3 2 6 3 6" xfId="3993"/>
    <cellStyle name="Comma 3 2 6 3 7" xfId="24326"/>
    <cellStyle name="Comma 3 2 6 3 8" xfId="36191"/>
    <cellStyle name="Comma 3 2 6 4" xfId="1610"/>
    <cellStyle name="Comma 3 2 6 4 2" xfId="8175"/>
    <cellStyle name="Comma 3 2 6 4 2 2" xfId="11201"/>
    <cellStyle name="Comma 3 2 6 4 2 2 2" xfId="21916"/>
    <cellStyle name="Comma 3 2 6 4 2 2 2 2" xfId="33532"/>
    <cellStyle name="Comma 3 2 6 4 2 2 2 3" xfId="49388"/>
    <cellStyle name="Comma 3 2 6 4 2 2 3" xfId="27724"/>
    <cellStyle name="Comma 3 2 6 4 2 2 4" xfId="41337"/>
    <cellStyle name="Comma 3 2 6 4 2 3" xfId="19798"/>
    <cellStyle name="Comma 3 2 6 4 2 3 2" xfId="31414"/>
    <cellStyle name="Comma 3 2 6 4 2 3 3" xfId="47270"/>
    <cellStyle name="Comma 3 2 6 4 2 4" xfId="25606"/>
    <cellStyle name="Comma 3 2 6 4 2 5" xfId="38795"/>
    <cellStyle name="Comma 3 2 6 4 3" xfId="17277"/>
    <cellStyle name="Comma 3 2 6 4 3 2" xfId="23085"/>
    <cellStyle name="Comma 3 2 6 4 3 2 2" xfId="34701"/>
    <cellStyle name="Comma 3 2 6 4 3 2 3" xfId="50557"/>
    <cellStyle name="Comma 3 2 6 4 3 3" xfId="28893"/>
    <cellStyle name="Comma 3 2 6 4 3 4" xfId="44749"/>
    <cellStyle name="Comma 3 2 6 4 4" xfId="9356"/>
    <cellStyle name="Comma 3 2 6 4 4 2" xfId="20382"/>
    <cellStyle name="Comma 3 2 6 4 4 2 2" xfId="31998"/>
    <cellStyle name="Comma 3 2 6 4 4 2 3" xfId="47854"/>
    <cellStyle name="Comma 3 2 6 4 4 3" xfId="26190"/>
    <cellStyle name="Comma 3 2 6 4 4 4" xfId="39658"/>
    <cellStyle name="Comma 3 2 6 4 5" xfId="18629"/>
    <cellStyle name="Comma 3 2 6 4 5 2" xfId="30245"/>
    <cellStyle name="Comma 3 2 6 4 5 3" xfId="46101"/>
    <cellStyle name="Comma 3 2 6 4 6" xfId="4137"/>
    <cellStyle name="Comma 3 2 6 4 7" xfId="24437"/>
    <cellStyle name="Comma 3 2 6 4 8" xfId="36320"/>
    <cellStyle name="Comma 3 2 6 5" xfId="885"/>
    <cellStyle name="Comma 3 2 6 5 2" xfId="7580"/>
    <cellStyle name="Comma 3 2 6 5 2 2" xfId="16693"/>
    <cellStyle name="Comma 3 2 6 5 2 2 2" xfId="22501"/>
    <cellStyle name="Comma 3 2 6 5 2 2 2 2" xfId="34117"/>
    <cellStyle name="Comma 3 2 6 5 2 2 2 3" xfId="49973"/>
    <cellStyle name="Comma 3 2 6 5 2 2 3" xfId="28309"/>
    <cellStyle name="Comma 3 2 6 5 2 2 4" xfId="44165"/>
    <cellStyle name="Comma 3 2 6 5 2 3" xfId="19214"/>
    <cellStyle name="Comma 3 2 6 5 2 3 2" xfId="30830"/>
    <cellStyle name="Comma 3 2 6 5 2 3 3" xfId="46686"/>
    <cellStyle name="Comma 3 2 6 5 2 4" xfId="25022"/>
    <cellStyle name="Comma 3 2 6 5 2 5" xfId="38206"/>
    <cellStyle name="Comma 3 2 6 5 3" xfId="10569"/>
    <cellStyle name="Comma 3 2 6 5 3 2" xfId="21332"/>
    <cellStyle name="Comma 3 2 6 5 3 2 2" xfId="32948"/>
    <cellStyle name="Comma 3 2 6 5 3 2 3" xfId="48804"/>
    <cellStyle name="Comma 3 2 6 5 3 3" xfId="27140"/>
    <cellStyle name="Comma 3 2 6 5 3 4" xfId="40729"/>
    <cellStyle name="Comma 3 2 6 5 4" xfId="18045"/>
    <cellStyle name="Comma 3 2 6 5 4 2" xfId="29661"/>
    <cellStyle name="Comma 3 2 6 5 4 3" xfId="45517"/>
    <cellStyle name="Comma 3 2 6 5 5" xfId="3421"/>
    <cellStyle name="Comma 3 2 6 5 6" xfId="23853"/>
    <cellStyle name="Comma 3 2 6 5 7" xfId="35674"/>
    <cellStyle name="Comma 3 2 6 6" xfId="3085"/>
    <cellStyle name="Comma 3 2 6 6 2" xfId="10315"/>
    <cellStyle name="Comma 3 2 6 6 2 2" xfId="21112"/>
    <cellStyle name="Comma 3 2 6 6 2 2 2" xfId="32728"/>
    <cellStyle name="Comma 3 2 6 6 2 2 3" xfId="48584"/>
    <cellStyle name="Comma 3 2 6 6 2 3" xfId="26920"/>
    <cellStyle name="Comma 3 2 6 6 2 4" xfId="40492"/>
    <cellStyle name="Comma 3 2 6 6 3" xfId="17825"/>
    <cellStyle name="Comma 3 2 6 6 3 2" xfId="29441"/>
    <cellStyle name="Comma 3 2 6 6 3 3" xfId="45297"/>
    <cellStyle name="Comma 3 2 6 6 4" xfId="23633"/>
    <cellStyle name="Comma 3 2 6 6 5" xfId="35403"/>
    <cellStyle name="Comma 3 2 6 7" xfId="7280"/>
    <cellStyle name="Comma 3 2 6 7 2" xfId="9946"/>
    <cellStyle name="Comma 3 2 6 7 2 2" xfId="20929"/>
    <cellStyle name="Comma 3 2 6 7 2 2 2" xfId="32545"/>
    <cellStyle name="Comma 3 2 6 7 2 2 3" xfId="48401"/>
    <cellStyle name="Comma 3 2 6 7 2 3" xfId="26737"/>
    <cellStyle name="Comma 3 2 6 7 2 4" xfId="40230"/>
    <cellStyle name="Comma 3 2 6 7 3" xfId="18994"/>
    <cellStyle name="Comma 3 2 6 7 3 2" xfId="30610"/>
    <cellStyle name="Comma 3 2 6 7 3 3" xfId="46466"/>
    <cellStyle name="Comma 3 2 6 7 4" xfId="24802"/>
    <cellStyle name="Comma 3 2 6 7 5" xfId="37952"/>
    <cellStyle name="Comma 3 2 6 8" xfId="16473"/>
    <cellStyle name="Comma 3 2 6 8 2" xfId="22281"/>
    <cellStyle name="Comma 3 2 6 8 2 2" xfId="33897"/>
    <cellStyle name="Comma 3 2 6 8 2 3" xfId="49753"/>
    <cellStyle name="Comma 3 2 6 8 3" xfId="28089"/>
    <cellStyle name="Comma 3 2 6 8 4" xfId="43945"/>
    <cellStyle name="Comma 3 2 6 9" xfId="9245"/>
    <cellStyle name="Comma 3 2 6 9 2" xfId="20271"/>
    <cellStyle name="Comma 3 2 6 9 2 2" xfId="31887"/>
    <cellStyle name="Comma 3 2 6 9 2 3" xfId="47743"/>
    <cellStyle name="Comma 3 2 6 9 3" xfId="26079"/>
    <cellStyle name="Comma 3 2 6 9 4" xfId="39547"/>
    <cellStyle name="Comma 3 2 7" xfId="1074"/>
    <cellStyle name="Comma 3 2 7 2" xfId="1837"/>
    <cellStyle name="Comma 3 2 7 2 2" xfId="8381"/>
    <cellStyle name="Comma 3 2 7 2 2 2" xfId="17423"/>
    <cellStyle name="Comma 3 2 7 2 2 2 2" xfId="23231"/>
    <cellStyle name="Comma 3 2 7 2 2 2 2 2" xfId="34847"/>
    <cellStyle name="Comma 3 2 7 2 2 2 2 3" xfId="50703"/>
    <cellStyle name="Comma 3 2 7 2 2 2 3" xfId="29039"/>
    <cellStyle name="Comma 3 2 7 2 2 2 4" xfId="44895"/>
    <cellStyle name="Comma 3 2 7 2 2 3" xfId="19944"/>
    <cellStyle name="Comma 3 2 7 2 2 3 2" xfId="31560"/>
    <cellStyle name="Comma 3 2 7 2 2 3 3" xfId="47416"/>
    <cellStyle name="Comma 3 2 7 2 2 4" xfId="25752"/>
    <cellStyle name="Comma 3 2 7 2 2 5" xfId="38971"/>
    <cellStyle name="Comma 3 2 7 2 3" xfId="11354"/>
    <cellStyle name="Comma 3 2 7 2 3 2" xfId="22062"/>
    <cellStyle name="Comma 3 2 7 2 3 2 2" xfId="33678"/>
    <cellStyle name="Comma 3 2 7 2 3 2 3" xfId="49534"/>
    <cellStyle name="Comma 3 2 7 2 3 3" xfId="27870"/>
    <cellStyle name="Comma 3 2 7 2 3 4" xfId="41486"/>
    <cellStyle name="Comma 3 2 7 2 4" xfId="18775"/>
    <cellStyle name="Comma 3 2 7 2 4 2" xfId="30391"/>
    <cellStyle name="Comma 3 2 7 2 4 3" xfId="46247"/>
    <cellStyle name="Comma 3 2 7 2 5" xfId="4364"/>
    <cellStyle name="Comma 3 2 7 2 6" xfId="24583"/>
    <cellStyle name="Comma 3 2 7 2 7" xfId="36502"/>
    <cellStyle name="Comma 3 2 7 3" xfId="7737"/>
    <cellStyle name="Comma 3 2 7 3 2" xfId="10735"/>
    <cellStyle name="Comma 3 2 7 3 2 2" xfId="21478"/>
    <cellStyle name="Comma 3 2 7 3 2 2 2" xfId="33094"/>
    <cellStyle name="Comma 3 2 7 3 2 2 3" xfId="48950"/>
    <cellStyle name="Comma 3 2 7 3 2 3" xfId="27286"/>
    <cellStyle name="Comma 3 2 7 3 2 4" xfId="40884"/>
    <cellStyle name="Comma 3 2 7 3 3" xfId="19360"/>
    <cellStyle name="Comma 3 2 7 3 3 2" xfId="30976"/>
    <cellStyle name="Comma 3 2 7 3 3 3" xfId="46832"/>
    <cellStyle name="Comma 3 2 7 3 4" xfId="25168"/>
    <cellStyle name="Comma 3 2 7 3 5" xfId="38357"/>
    <cellStyle name="Comma 3 2 7 4" xfId="16839"/>
    <cellStyle name="Comma 3 2 7 4 2" xfId="22647"/>
    <cellStyle name="Comma 3 2 7 4 2 2" xfId="34263"/>
    <cellStyle name="Comma 3 2 7 4 2 3" xfId="50119"/>
    <cellStyle name="Comma 3 2 7 4 3" xfId="28455"/>
    <cellStyle name="Comma 3 2 7 4 4" xfId="44311"/>
    <cellStyle name="Comma 3 2 7 5" xfId="9502"/>
    <cellStyle name="Comma 3 2 7 5 2" xfId="20528"/>
    <cellStyle name="Comma 3 2 7 5 2 2" xfId="32144"/>
    <cellStyle name="Comma 3 2 7 5 2 3" xfId="48000"/>
    <cellStyle name="Comma 3 2 7 5 3" xfId="26336"/>
    <cellStyle name="Comma 3 2 7 5 4" xfId="39804"/>
    <cellStyle name="Comma 3 2 7 6" xfId="18191"/>
    <cellStyle name="Comma 3 2 7 6 2" xfId="29807"/>
    <cellStyle name="Comma 3 2 7 6 3" xfId="45663"/>
    <cellStyle name="Comma 3 2 7 7" xfId="3601"/>
    <cellStyle name="Comma 3 2 7 8" xfId="23999"/>
    <cellStyle name="Comma 3 2 7 9" xfId="35837"/>
    <cellStyle name="Comma 3 2 8" xfId="1321"/>
    <cellStyle name="Comma 3 2 8 2" xfId="7919"/>
    <cellStyle name="Comma 3 2 8 2 2" xfId="10932"/>
    <cellStyle name="Comma 3 2 8 2 2 2" xfId="21660"/>
    <cellStyle name="Comma 3 2 8 2 2 2 2" xfId="33276"/>
    <cellStyle name="Comma 3 2 8 2 2 2 3" xfId="49132"/>
    <cellStyle name="Comma 3 2 8 2 2 3" xfId="27468"/>
    <cellStyle name="Comma 3 2 8 2 2 4" xfId="41074"/>
    <cellStyle name="Comma 3 2 8 2 3" xfId="19542"/>
    <cellStyle name="Comma 3 2 8 2 3 2" xfId="31158"/>
    <cellStyle name="Comma 3 2 8 2 3 3" xfId="47014"/>
    <cellStyle name="Comma 3 2 8 2 4" xfId="25350"/>
    <cellStyle name="Comma 3 2 8 2 5" xfId="38539"/>
    <cellStyle name="Comma 3 2 8 3" xfId="17021"/>
    <cellStyle name="Comma 3 2 8 3 2" xfId="22829"/>
    <cellStyle name="Comma 3 2 8 3 2 2" xfId="34445"/>
    <cellStyle name="Comma 3 2 8 3 2 3" xfId="50301"/>
    <cellStyle name="Comma 3 2 8 3 3" xfId="28637"/>
    <cellStyle name="Comma 3 2 8 3 4" xfId="44493"/>
    <cellStyle name="Comma 3 2 8 4" xfId="9684"/>
    <cellStyle name="Comma 3 2 8 4 2" xfId="20710"/>
    <cellStyle name="Comma 3 2 8 4 2 2" xfId="32326"/>
    <cellStyle name="Comma 3 2 8 4 2 3" xfId="48182"/>
    <cellStyle name="Comma 3 2 8 4 3" xfId="26518"/>
    <cellStyle name="Comma 3 2 8 4 4" xfId="39986"/>
    <cellStyle name="Comma 3 2 8 5" xfId="18373"/>
    <cellStyle name="Comma 3 2 8 5 2" xfId="29989"/>
    <cellStyle name="Comma 3 2 8 5 3" xfId="45845"/>
    <cellStyle name="Comma 3 2 8 6" xfId="3848"/>
    <cellStyle name="Comma 3 2 8 7" xfId="24181"/>
    <cellStyle name="Comma 3 2 8 8" xfId="36046"/>
    <cellStyle name="Comma 3 2 9" xfId="1507"/>
    <cellStyle name="Comma 3 2 9 2" xfId="8101"/>
    <cellStyle name="Comma 3 2 9 2 2" xfId="11116"/>
    <cellStyle name="Comma 3 2 9 2 2 2" xfId="21842"/>
    <cellStyle name="Comma 3 2 9 2 2 2 2" xfId="33458"/>
    <cellStyle name="Comma 3 2 9 2 2 2 3" xfId="49314"/>
    <cellStyle name="Comma 3 2 9 2 2 3" xfId="27650"/>
    <cellStyle name="Comma 3 2 9 2 2 4" xfId="41257"/>
    <cellStyle name="Comma 3 2 9 2 3" xfId="19724"/>
    <cellStyle name="Comma 3 2 9 2 3 2" xfId="31340"/>
    <cellStyle name="Comma 3 2 9 2 3 3" xfId="47196"/>
    <cellStyle name="Comma 3 2 9 2 4" xfId="25532"/>
    <cellStyle name="Comma 3 2 9 2 5" xfId="38721"/>
    <cellStyle name="Comma 3 2 9 3" xfId="17203"/>
    <cellStyle name="Comma 3 2 9 3 2" xfId="23011"/>
    <cellStyle name="Comma 3 2 9 3 2 2" xfId="34627"/>
    <cellStyle name="Comma 3 2 9 3 2 3" xfId="50483"/>
    <cellStyle name="Comma 3 2 9 3 3" xfId="28819"/>
    <cellStyle name="Comma 3 2 9 3 4" xfId="44675"/>
    <cellStyle name="Comma 3 2 9 4" xfId="9282"/>
    <cellStyle name="Comma 3 2 9 4 2" xfId="20308"/>
    <cellStyle name="Comma 3 2 9 4 2 2" xfId="31924"/>
    <cellStyle name="Comma 3 2 9 4 2 3" xfId="47780"/>
    <cellStyle name="Comma 3 2 9 4 3" xfId="26116"/>
    <cellStyle name="Comma 3 2 9 4 4" xfId="39584"/>
    <cellStyle name="Comma 3 2 9 5" xfId="18555"/>
    <cellStyle name="Comma 3 2 9 5 2" xfId="30171"/>
    <cellStyle name="Comma 3 2 9 5 3" xfId="46027"/>
    <cellStyle name="Comma 3 2 9 6" xfId="4034"/>
    <cellStyle name="Comma 3 2 9 7" xfId="24363"/>
    <cellStyle name="Comma 3 2 9 8" xfId="36231"/>
    <cellStyle name="Comma 3 3" xfId="469"/>
    <cellStyle name="Comma 3 3 10" xfId="3049"/>
    <cellStyle name="Comma 3 3 10 2" xfId="10279"/>
    <cellStyle name="Comma 3 3 10 2 2" xfId="21092"/>
    <cellStyle name="Comma 3 3 10 2 2 2" xfId="32708"/>
    <cellStyle name="Comma 3 3 10 2 2 3" xfId="48564"/>
    <cellStyle name="Comma 3 3 10 2 3" xfId="26900"/>
    <cellStyle name="Comma 3 3 10 2 4" xfId="40464"/>
    <cellStyle name="Comma 3 3 10 3" xfId="17805"/>
    <cellStyle name="Comma 3 3 10 3 2" xfId="29421"/>
    <cellStyle name="Comma 3 3 10 3 3" xfId="45277"/>
    <cellStyle name="Comma 3 3 10 4" xfId="23613"/>
    <cellStyle name="Comma 3 3 10 5" xfId="35375"/>
    <cellStyle name="Comma 3 3 11" xfId="7260"/>
    <cellStyle name="Comma 3 3 11 2" xfId="9919"/>
    <cellStyle name="Comma 3 3 11 2 2" xfId="20909"/>
    <cellStyle name="Comma 3 3 11 2 2 2" xfId="32525"/>
    <cellStyle name="Comma 3 3 11 2 2 3" xfId="48381"/>
    <cellStyle name="Comma 3 3 11 2 3" xfId="26717"/>
    <cellStyle name="Comma 3 3 11 2 4" xfId="40207"/>
    <cellStyle name="Comma 3 3 11 3" xfId="18974"/>
    <cellStyle name="Comma 3 3 11 3 2" xfId="30590"/>
    <cellStyle name="Comma 3 3 11 3 3" xfId="46446"/>
    <cellStyle name="Comma 3 3 11 4" xfId="24782"/>
    <cellStyle name="Comma 3 3 11 5" xfId="37932"/>
    <cellStyle name="Comma 3 3 12" xfId="16453"/>
    <cellStyle name="Comma 3 3 12 2" xfId="22261"/>
    <cellStyle name="Comma 3 3 12 2 2" xfId="33877"/>
    <cellStyle name="Comma 3 3 12 2 3" xfId="49733"/>
    <cellStyle name="Comma 3 3 12 3" xfId="28069"/>
    <cellStyle name="Comma 3 3 12 4" xfId="43925"/>
    <cellStyle name="Comma 3 3 13" xfId="9117"/>
    <cellStyle name="Comma 3 3 13 2" xfId="20143"/>
    <cellStyle name="Comma 3 3 13 2 2" xfId="31759"/>
    <cellStyle name="Comma 3 3 13 2 3" xfId="47615"/>
    <cellStyle name="Comma 3 3 13 3" xfId="25951"/>
    <cellStyle name="Comma 3 3 13 4" xfId="39419"/>
    <cellStyle name="Comma 3 3 14" xfId="17622"/>
    <cellStyle name="Comma 3 3 14 2" xfId="29238"/>
    <cellStyle name="Comma 3 3 14 3" xfId="45094"/>
    <cellStyle name="Comma 3 3 15" xfId="2582"/>
    <cellStyle name="Comma 3 3 16" xfId="23430"/>
    <cellStyle name="Comma 3 3 17" xfId="35059"/>
    <cellStyle name="Comma 3 3 2" xfId="610"/>
    <cellStyle name="Comma 3 3 2 10" xfId="9154"/>
    <cellStyle name="Comma 3 3 2 10 2" xfId="20180"/>
    <cellStyle name="Comma 3 3 2 10 2 2" xfId="31796"/>
    <cellStyle name="Comma 3 3 2 10 2 3" xfId="47652"/>
    <cellStyle name="Comma 3 3 2 10 3" xfId="25988"/>
    <cellStyle name="Comma 3 3 2 10 4" xfId="39456"/>
    <cellStyle name="Comma 3 3 2 11" xfId="17696"/>
    <cellStyle name="Comma 3 3 2 11 2" xfId="29312"/>
    <cellStyle name="Comma 3 3 2 11 3" xfId="45168"/>
    <cellStyle name="Comma 3 3 2 12" xfId="2694"/>
    <cellStyle name="Comma 3 3 2 13" xfId="23504"/>
    <cellStyle name="Comma 3 3 2 14" xfId="35151"/>
    <cellStyle name="Comma 3 3 2 2" xfId="939"/>
    <cellStyle name="Comma 3 3 2 2 2" xfId="1668"/>
    <cellStyle name="Comma 3 3 2 2 2 2" xfId="8233"/>
    <cellStyle name="Comma 3 3 2 2 2 2 2" xfId="17331"/>
    <cellStyle name="Comma 3 3 2 2 2 2 2 2" xfId="23139"/>
    <cellStyle name="Comma 3 3 2 2 2 2 2 2 2" xfId="34755"/>
    <cellStyle name="Comma 3 3 2 2 2 2 2 2 3" xfId="50611"/>
    <cellStyle name="Comma 3 3 2 2 2 2 2 3" xfId="28947"/>
    <cellStyle name="Comma 3 3 2 2 2 2 2 4" xfId="44803"/>
    <cellStyle name="Comma 3 3 2 2 2 2 3" xfId="19852"/>
    <cellStyle name="Comma 3 3 2 2 2 2 3 2" xfId="31468"/>
    <cellStyle name="Comma 3 3 2 2 2 2 3 3" xfId="47324"/>
    <cellStyle name="Comma 3 3 2 2 2 2 4" xfId="25660"/>
    <cellStyle name="Comma 3 3 2 2 2 2 5" xfId="38852"/>
    <cellStyle name="Comma 3 3 2 2 2 3" xfId="11255"/>
    <cellStyle name="Comma 3 3 2 2 2 3 2" xfId="21970"/>
    <cellStyle name="Comma 3 3 2 2 2 3 2 2" xfId="33586"/>
    <cellStyle name="Comma 3 3 2 2 2 3 2 3" xfId="49442"/>
    <cellStyle name="Comma 3 3 2 2 2 3 3" xfId="27778"/>
    <cellStyle name="Comma 3 3 2 2 2 3 4" xfId="41391"/>
    <cellStyle name="Comma 3 3 2 2 2 4" xfId="18683"/>
    <cellStyle name="Comma 3 3 2 2 2 4 2" xfId="30299"/>
    <cellStyle name="Comma 3 3 2 2 2 4 3" xfId="46155"/>
    <cellStyle name="Comma 3 3 2 2 2 5" xfId="4195"/>
    <cellStyle name="Comma 3 3 2 2 2 6" xfId="24491"/>
    <cellStyle name="Comma 3 3 2 2 2 7" xfId="36377"/>
    <cellStyle name="Comma 3 3 2 2 3" xfId="7634"/>
    <cellStyle name="Comma 3 3 2 2 3 2" xfId="10623"/>
    <cellStyle name="Comma 3 3 2 2 3 2 2" xfId="21386"/>
    <cellStyle name="Comma 3 3 2 2 3 2 2 2" xfId="33002"/>
    <cellStyle name="Comma 3 3 2 2 3 2 2 3" xfId="48858"/>
    <cellStyle name="Comma 3 3 2 2 3 2 3" xfId="27194"/>
    <cellStyle name="Comma 3 3 2 2 3 2 4" xfId="40783"/>
    <cellStyle name="Comma 3 3 2 2 3 3" xfId="19268"/>
    <cellStyle name="Comma 3 3 2 2 3 3 2" xfId="30884"/>
    <cellStyle name="Comma 3 3 2 2 3 3 3" xfId="46740"/>
    <cellStyle name="Comma 3 3 2 2 3 4" xfId="25076"/>
    <cellStyle name="Comma 3 3 2 2 3 5" xfId="38260"/>
    <cellStyle name="Comma 3 3 2 2 4" xfId="16747"/>
    <cellStyle name="Comma 3 3 2 2 4 2" xfId="22555"/>
    <cellStyle name="Comma 3 3 2 2 4 2 2" xfId="34171"/>
    <cellStyle name="Comma 3 3 2 2 4 2 3" xfId="50027"/>
    <cellStyle name="Comma 3 3 2 2 4 3" xfId="28363"/>
    <cellStyle name="Comma 3 3 2 2 4 4" xfId="44219"/>
    <cellStyle name="Comma 3 3 2 2 5" xfId="9410"/>
    <cellStyle name="Comma 3 3 2 2 5 2" xfId="20436"/>
    <cellStyle name="Comma 3 3 2 2 5 2 2" xfId="32052"/>
    <cellStyle name="Comma 3 3 2 2 5 2 3" xfId="47908"/>
    <cellStyle name="Comma 3 3 2 2 5 3" xfId="26244"/>
    <cellStyle name="Comma 3 3 2 2 5 4" xfId="39712"/>
    <cellStyle name="Comma 3 3 2 2 6" xfId="18099"/>
    <cellStyle name="Comma 3 3 2 2 6 2" xfId="29715"/>
    <cellStyle name="Comma 3 3 2 2 6 3" xfId="45571"/>
    <cellStyle name="Comma 3 3 2 2 7" xfId="3475"/>
    <cellStyle name="Comma 3 3 2 2 8" xfId="23907"/>
    <cellStyle name="Comma 3 3 2 2 9" xfId="35728"/>
    <cellStyle name="Comma 3 3 2 3" xfId="1161"/>
    <cellStyle name="Comma 3 3 2 3 2" xfId="1891"/>
    <cellStyle name="Comma 3 3 2 3 2 2" xfId="8435"/>
    <cellStyle name="Comma 3 3 2 3 2 2 2" xfId="17477"/>
    <cellStyle name="Comma 3 3 2 3 2 2 2 2" xfId="23285"/>
    <cellStyle name="Comma 3 3 2 3 2 2 2 2 2" xfId="34901"/>
    <cellStyle name="Comma 3 3 2 3 2 2 2 2 3" xfId="50757"/>
    <cellStyle name="Comma 3 3 2 3 2 2 2 3" xfId="29093"/>
    <cellStyle name="Comma 3 3 2 3 2 2 2 4" xfId="44949"/>
    <cellStyle name="Comma 3 3 2 3 2 2 3" xfId="19998"/>
    <cellStyle name="Comma 3 3 2 3 2 2 3 2" xfId="31614"/>
    <cellStyle name="Comma 3 3 2 3 2 2 3 3" xfId="47470"/>
    <cellStyle name="Comma 3 3 2 3 2 2 4" xfId="25806"/>
    <cellStyle name="Comma 3 3 2 3 2 2 5" xfId="39025"/>
    <cellStyle name="Comma 3 3 2 3 2 3" xfId="11408"/>
    <cellStyle name="Comma 3 3 2 3 2 3 2" xfId="22116"/>
    <cellStyle name="Comma 3 3 2 3 2 3 2 2" xfId="33732"/>
    <cellStyle name="Comma 3 3 2 3 2 3 2 3" xfId="49588"/>
    <cellStyle name="Comma 3 3 2 3 2 3 3" xfId="27924"/>
    <cellStyle name="Comma 3 3 2 3 2 3 4" xfId="41540"/>
    <cellStyle name="Comma 3 3 2 3 2 4" xfId="18829"/>
    <cellStyle name="Comma 3 3 2 3 2 4 2" xfId="30445"/>
    <cellStyle name="Comma 3 3 2 3 2 4 3" xfId="46301"/>
    <cellStyle name="Comma 3 3 2 3 2 5" xfId="4418"/>
    <cellStyle name="Comma 3 3 2 3 2 6" xfId="24637"/>
    <cellStyle name="Comma 3 3 2 3 2 7" xfId="36556"/>
    <cellStyle name="Comma 3 3 2 3 3" xfId="7791"/>
    <cellStyle name="Comma 3 3 2 3 3 2" xfId="10796"/>
    <cellStyle name="Comma 3 3 2 3 3 2 2" xfId="21532"/>
    <cellStyle name="Comma 3 3 2 3 3 2 2 2" xfId="33148"/>
    <cellStyle name="Comma 3 3 2 3 3 2 2 3" xfId="49004"/>
    <cellStyle name="Comma 3 3 2 3 3 2 3" xfId="27340"/>
    <cellStyle name="Comma 3 3 2 3 3 2 4" xfId="40940"/>
    <cellStyle name="Comma 3 3 2 3 3 3" xfId="19414"/>
    <cellStyle name="Comma 3 3 2 3 3 3 2" xfId="31030"/>
    <cellStyle name="Comma 3 3 2 3 3 3 3" xfId="46886"/>
    <cellStyle name="Comma 3 3 2 3 3 4" xfId="25222"/>
    <cellStyle name="Comma 3 3 2 3 3 5" xfId="38411"/>
    <cellStyle name="Comma 3 3 2 3 4" xfId="16893"/>
    <cellStyle name="Comma 3 3 2 3 4 2" xfId="22701"/>
    <cellStyle name="Comma 3 3 2 3 4 2 2" xfId="34317"/>
    <cellStyle name="Comma 3 3 2 3 4 2 3" xfId="50173"/>
    <cellStyle name="Comma 3 3 2 3 4 3" xfId="28509"/>
    <cellStyle name="Comma 3 3 2 3 4 4" xfId="44365"/>
    <cellStyle name="Comma 3 3 2 3 5" xfId="9556"/>
    <cellStyle name="Comma 3 3 2 3 5 2" xfId="20582"/>
    <cellStyle name="Comma 3 3 2 3 5 2 2" xfId="32198"/>
    <cellStyle name="Comma 3 3 2 3 5 2 3" xfId="48054"/>
    <cellStyle name="Comma 3 3 2 3 5 3" xfId="26390"/>
    <cellStyle name="Comma 3 3 2 3 5 4" xfId="39858"/>
    <cellStyle name="Comma 3 3 2 3 6" xfId="18245"/>
    <cellStyle name="Comma 3 3 2 3 6 2" xfId="29861"/>
    <cellStyle name="Comma 3 3 2 3 6 3" xfId="45717"/>
    <cellStyle name="Comma 3 3 2 3 7" xfId="3688"/>
    <cellStyle name="Comma 3 3 2 3 8" xfId="24053"/>
    <cellStyle name="Comma 3 3 2 3 9" xfId="35906"/>
    <cellStyle name="Comma 3 3 2 4" xfId="1375"/>
    <cellStyle name="Comma 3 3 2 4 2" xfId="7973"/>
    <cellStyle name="Comma 3 3 2 4 2 2" xfId="10986"/>
    <cellStyle name="Comma 3 3 2 4 2 2 2" xfId="21714"/>
    <cellStyle name="Comma 3 3 2 4 2 2 2 2" xfId="33330"/>
    <cellStyle name="Comma 3 3 2 4 2 2 2 3" xfId="49186"/>
    <cellStyle name="Comma 3 3 2 4 2 2 3" xfId="27522"/>
    <cellStyle name="Comma 3 3 2 4 2 2 4" xfId="41128"/>
    <cellStyle name="Comma 3 3 2 4 2 3" xfId="19596"/>
    <cellStyle name="Comma 3 3 2 4 2 3 2" xfId="31212"/>
    <cellStyle name="Comma 3 3 2 4 2 3 3" xfId="47068"/>
    <cellStyle name="Comma 3 3 2 4 2 4" xfId="25404"/>
    <cellStyle name="Comma 3 3 2 4 2 5" xfId="38593"/>
    <cellStyle name="Comma 3 3 2 4 3" xfId="17075"/>
    <cellStyle name="Comma 3 3 2 4 3 2" xfId="22883"/>
    <cellStyle name="Comma 3 3 2 4 3 2 2" xfId="34499"/>
    <cellStyle name="Comma 3 3 2 4 3 2 3" xfId="50355"/>
    <cellStyle name="Comma 3 3 2 4 3 3" xfId="28691"/>
    <cellStyle name="Comma 3 3 2 4 3 4" xfId="44547"/>
    <cellStyle name="Comma 3 3 2 4 4" xfId="9738"/>
    <cellStyle name="Comma 3 3 2 4 4 2" xfId="20764"/>
    <cellStyle name="Comma 3 3 2 4 4 2 2" xfId="32380"/>
    <cellStyle name="Comma 3 3 2 4 4 2 3" xfId="48236"/>
    <cellStyle name="Comma 3 3 2 4 4 3" xfId="26572"/>
    <cellStyle name="Comma 3 3 2 4 4 4" xfId="40040"/>
    <cellStyle name="Comma 3 3 2 4 5" xfId="18427"/>
    <cellStyle name="Comma 3 3 2 4 5 2" xfId="30043"/>
    <cellStyle name="Comma 3 3 2 4 5 3" xfId="45899"/>
    <cellStyle name="Comma 3 3 2 4 6" xfId="3902"/>
    <cellStyle name="Comma 3 3 2 4 7" xfId="24235"/>
    <cellStyle name="Comma 3 3 2 4 8" xfId="36100"/>
    <cellStyle name="Comma 3 3 2 5" xfId="1590"/>
    <cellStyle name="Comma 3 3 2 5 2" xfId="8155"/>
    <cellStyle name="Comma 3 3 2 5 2 2" xfId="11181"/>
    <cellStyle name="Comma 3 3 2 5 2 2 2" xfId="21896"/>
    <cellStyle name="Comma 3 3 2 5 2 2 2 2" xfId="33512"/>
    <cellStyle name="Comma 3 3 2 5 2 2 2 3" xfId="49368"/>
    <cellStyle name="Comma 3 3 2 5 2 2 3" xfId="27704"/>
    <cellStyle name="Comma 3 3 2 5 2 2 4" xfId="41317"/>
    <cellStyle name="Comma 3 3 2 5 2 3" xfId="19778"/>
    <cellStyle name="Comma 3 3 2 5 2 3 2" xfId="31394"/>
    <cellStyle name="Comma 3 3 2 5 2 3 3" xfId="47250"/>
    <cellStyle name="Comma 3 3 2 5 2 4" xfId="25586"/>
    <cellStyle name="Comma 3 3 2 5 2 5" xfId="38775"/>
    <cellStyle name="Comma 3 3 2 5 3" xfId="17257"/>
    <cellStyle name="Comma 3 3 2 5 3 2" xfId="23065"/>
    <cellStyle name="Comma 3 3 2 5 3 2 2" xfId="34681"/>
    <cellStyle name="Comma 3 3 2 5 3 2 3" xfId="50537"/>
    <cellStyle name="Comma 3 3 2 5 3 3" xfId="28873"/>
    <cellStyle name="Comma 3 3 2 5 3 4" xfId="44729"/>
    <cellStyle name="Comma 3 3 2 5 4" xfId="9336"/>
    <cellStyle name="Comma 3 3 2 5 4 2" xfId="20362"/>
    <cellStyle name="Comma 3 3 2 5 4 2 2" xfId="31978"/>
    <cellStyle name="Comma 3 3 2 5 4 2 3" xfId="47834"/>
    <cellStyle name="Comma 3 3 2 5 4 3" xfId="26170"/>
    <cellStyle name="Comma 3 3 2 5 4 4" xfId="39638"/>
    <cellStyle name="Comma 3 3 2 5 5" xfId="18609"/>
    <cellStyle name="Comma 3 3 2 5 5 2" xfId="30225"/>
    <cellStyle name="Comma 3 3 2 5 5 3" xfId="46081"/>
    <cellStyle name="Comma 3 3 2 5 6" xfId="4117"/>
    <cellStyle name="Comma 3 3 2 5 7" xfId="24417"/>
    <cellStyle name="Comma 3 3 2 5 8" xfId="36300"/>
    <cellStyle name="Comma 3 3 2 6" xfId="864"/>
    <cellStyle name="Comma 3 3 2 6 2" xfId="7559"/>
    <cellStyle name="Comma 3 3 2 6 2 2" xfId="16673"/>
    <cellStyle name="Comma 3 3 2 6 2 2 2" xfId="22481"/>
    <cellStyle name="Comma 3 3 2 6 2 2 2 2" xfId="34097"/>
    <cellStyle name="Comma 3 3 2 6 2 2 2 3" xfId="49953"/>
    <cellStyle name="Comma 3 3 2 6 2 2 3" xfId="28289"/>
    <cellStyle name="Comma 3 3 2 6 2 2 4" xfId="44145"/>
    <cellStyle name="Comma 3 3 2 6 2 3" xfId="19194"/>
    <cellStyle name="Comma 3 3 2 6 2 3 2" xfId="30810"/>
    <cellStyle name="Comma 3 3 2 6 2 3 3" xfId="46666"/>
    <cellStyle name="Comma 3 3 2 6 2 4" xfId="25002"/>
    <cellStyle name="Comma 3 3 2 6 2 5" xfId="38185"/>
    <cellStyle name="Comma 3 3 2 6 3" xfId="10549"/>
    <cellStyle name="Comma 3 3 2 6 3 2" xfId="21312"/>
    <cellStyle name="Comma 3 3 2 6 3 2 2" xfId="32928"/>
    <cellStyle name="Comma 3 3 2 6 3 2 3" xfId="48784"/>
    <cellStyle name="Comma 3 3 2 6 3 3" xfId="27120"/>
    <cellStyle name="Comma 3 3 2 6 3 4" xfId="40709"/>
    <cellStyle name="Comma 3 3 2 6 4" xfId="18025"/>
    <cellStyle name="Comma 3 3 2 6 4 2" xfId="29641"/>
    <cellStyle name="Comma 3 3 2 6 4 3" xfId="45497"/>
    <cellStyle name="Comma 3 3 2 6 5" xfId="3400"/>
    <cellStyle name="Comma 3 3 2 6 6" xfId="23833"/>
    <cellStyle name="Comma 3 3 2 6 7" xfId="35653"/>
    <cellStyle name="Comma 3 3 2 7" xfId="3160"/>
    <cellStyle name="Comma 3 3 2 7 2" xfId="10389"/>
    <cellStyle name="Comma 3 3 2 7 2 2" xfId="21166"/>
    <cellStyle name="Comma 3 3 2 7 2 2 2" xfId="32782"/>
    <cellStyle name="Comma 3 3 2 7 2 2 3" xfId="48638"/>
    <cellStyle name="Comma 3 3 2 7 2 3" xfId="26974"/>
    <cellStyle name="Comma 3 3 2 7 2 4" xfId="40556"/>
    <cellStyle name="Comma 3 3 2 7 3" xfId="17879"/>
    <cellStyle name="Comma 3 3 2 7 3 2" xfId="29495"/>
    <cellStyle name="Comma 3 3 2 7 3 3" xfId="45351"/>
    <cellStyle name="Comma 3 3 2 7 4" xfId="23687"/>
    <cellStyle name="Comma 3 3 2 7 5" xfId="35467"/>
    <cellStyle name="Comma 3 3 2 8" xfId="7334"/>
    <cellStyle name="Comma 3 3 2 8 2" xfId="10004"/>
    <cellStyle name="Comma 3 3 2 8 2 2" xfId="20983"/>
    <cellStyle name="Comma 3 3 2 8 2 2 2" xfId="32599"/>
    <cellStyle name="Comma 3 3 2 8 2 2 3" xfId="48455"/>
    <cellStyle name="Comma 3 3 2 8 2 3" xfId="26791"/>
    <cellStyle name="Comma 3 3 2 8 2 4" xfId="40284"/>
    <cellStyle name="Comma 3 3 2 8 3" xfId="19048"/>
    <cellStyle name="Comma 3 3 2 8 3 2" xfId="30664"/>
    <cellStyle name="Comma 3 3 2 8 3 3" xfId="46520"/>
    <cellStyle name="Comma 3 3 2 8 4" xfId="24856"/>
    <cellStyle name="Comma 3 3 2 8 5" xfId="38006"/>
    <cellStyle name="Comma 3 3 2 9" xfId="16527"/>
    <cellStyle name="Comma 3 3 2 9 2" xfId="22335"/>
    <cellStyle name="Comma 3 3 2 9 2 2" xfId="33951"/>
    <cellStyle name="Comma 3 3 2 9 2 3" xfId="49807"/>
    <cellStyle name="Comma 3 3 2 9 3" xfId="28143"/>
    <cellStyle name="Comma 3 3 2 9 4" xfId="43999"/>
    <cellStyle name="Comma 3 3 3" xfId="668"/>
    <cellStyle name="Comma 3 3 3 10" xfId="17732"/>
    <cellStyle name="Comma 3 3 3 10 2" xfId="29348"/>
    <cellStyle name="Comma 3 3 3 10 3" xfId="45204"/>
    <cellStyle name="Comma 3 3 3 11" xfId="2752"/>
    <cellStyle name="Comma 3 3 3 12" xfId="23540"/>
    <cellStyle name="Comma 3 3 3 13" xfId="35199"/>
    <cellStyle name="Comma 3 3 3 2" xfId="1219"/>
    <cellStyle name="Comma 3 3 3 2 2" xfId="1927"/>
    <cellStyle name="Comma 3 3 3 2 2 2" xfId="8471"/>
    <cellStyle name="Comma 3 3 3 2 2 2 2" xfId="17513"/>
    <cellStyle name="Comma 3 3 3 2 2 2 2 2" xfId="23321"/>
    <cellStyle name="Comma 3 3 3 2 2 2 2 2 2" xfId="34937"/>
    <cellStyle name="Comma 3 3 3 2 2 2 2 2 3" xfId="50793"/>
    <cellStyle name="Comma 3 3 3 2 2 2 2 3" xfId="29129"/>
    <cellStyle name="Comma 3 3 3 2 2 2 2 4" xfId="44985"/>
    <cellStyle name="Comma 3 3 3 2 2 2 3" xfId="20034"/>
    <cellStyle name="Comma 3 3 3 2 2 2 3 2" xfId="31650"/>
    <cellStyle name="Comma 3 3 3 2 2 2 3 3" xfId="47506"/>
    <cellStyle name="Comma 3 3 3 2 2 2 4" xfId="25842"/>
    <cellStyle name="Comma 3 3 3 2 2 2 5" xfId="39061"/>
    <cellStyle name="Comma 3 3 3 2 2 3" xfId="11444"/>
    <cellStyle name="Comma 3 3 3 2 2 3 2" xfId="22152"/>
    <cellStyle name="Comma 3 3 3 2 2 3 2 2" xfId="33768"/>
    <cellStyle name="Comma 3 3 3 2 2 3 2 3" xfId="49624"/>
    <cellStyle name="Comma 3 3 3 2 2 3 3" xfId="27960"/>
    <cellStyle name="Comma 3 3 3 2 2 3 4" xfId="41576"/>
    <cellStyle name="Comma 3 3 3 2 2 4" xfId="18865"/>
    <cellStyle name="Comma 3 3 3 2 2 4 2" xfId="30481"/>
    <cellStyle name="Comma 3 3 3 2 2 4 3" xfId="46337"/>
    <cellStyle name="Comma 3 3 3 2 2 5" xfId="4454"/>
    <cellStyle name="Comma 3 3 3 2 2 6" xfId="24673"/>
    <cellStyle name="Comma 3 3 3 2 2 7" xfId="36592"/>
    <cellStyle name="Comma 3 3 3 2 3" xfId="7827"/>
    <cellStyle name="Comma 3 3 3 2 3 2" xfId="10838"/>
    <cellStyle name="Comma 3 3 3 2 3 2 2" xfId="21568"/>
    <cellStyle name="Comma 3 3 3 2 3 2 2 2" xfId="33184"/>
    <cellStyle name="Comma 3 3 3 2 3 2 2 3" xfId="49040"/>
    <cellStyle name="Comma 3 3 3 2 3 2 3" xfId="27376"/>
    <cellStyle name="Comma 3 3 3 2 3 2 4" xfId="40981"/>
    <cellStyle name="Comma 3 3 3 2 3 3" xfId="19450"/>
    <cellStyle name="Comma 3 3 3 2 3 3 2" xfId="31066"/>
    <cellStyle name="Comma 3 3 3 2 3 3 3" xfId="46922"/>
    <cellStyle name="Comma 3 3 3 2 3 4" xfId="25258"/>
    <cellStyle name="Comma 3 3 3 2 3 5" xfId="38447"/>
    <cellStyle name="Comma 3 3 3 2 4" xfId="16929"/>
    <cellStyle name="Comma 3 3 3 2 4 2" xfId="22737"/>
    <cellStyle name="Comma 3 3 3 2 4 2 2" xfId="34353"/>
    <cellStyle name="Comma 3 3 3 2 4 2 3" xfId="50209"/>
    <cellStyle name="Comma 3 3 3 2 4 3" xfId="28545"/>
    <cellStyle name="Comma 3 3 3 2 4 4" xfId="44401"/>
    <cellStyle name="Comma 3 3 3 2 5" xfId="9592"/>
    <cellStyle name="Comma 3 3 3 2 5 2" xfId="20618"/>
    <cellStyle name="Comma 3 3 3 2 5 2 2" xfId="32234"/>
    <cellStyle name="Comma 3 3 3 2 5 2 3" xfId="48090"/>
    <cellStyle name="Comma 3 3 3 2 5 3" xfId="26426"/>
    <cellStyle name="Comma 3 3 3 2 5 4" xfId="39894"/>
    <cellStyle name="Comma 3 3 3 2 6" xfId="18281"/>
    <cellStyle name="Comma 3 3 3 2 6 2" xfId="29897"/>
    <cellStyle name="Comma 3 3 3 2 6 3" xfId="45753"/>
    <cellStyle name="Comma 3 3 3 2 7" xfId="3746"/>
    <cellStyle name="Comma 3 3 3 2 8" xfId="24089"/>
    <cellStyle name="Comma 3 3 3 2 9" xfId="35954"/>
    <cellStyle name="Comma 3 3 3 3" xfId="1411"/>
    <cellStyle name="Comma 3 3 3 3 2" xfId="8009"/>
    <cellStyle name="Comma 3 3 3 3 2 2" xfId="11022"/>
    <cellStyle name="Comma 3 3 3 3 2 2 2" xfId="21750"/>
    <cellStyle name="Comma 3 3 3 3 2 2 2 2" xfId="33366"/>
    <cellStyle name="Comma 3 3 3 3 2 2 2 3" xfId="49222"/>
    <cellStyle name="Comma 3 3 3 3 2 2 3" xfId="27558"/>
    <cellStyle name="Comma 3 3 3 3 2 2 4" xfId="41164"/>
    <cellStyle name="Comma 3 3 3 3 2 3" xfId="19632"/>
    <cellStyle name="Comma 3 3 3 3 2 3 2" xfId="31248"/>
    <cellStyle name="Comma 3 3 3 3 2 3 3" xfId="47104"/>
    <cellStyle name="Comma 3 3 3 3 2 4" xfId="25440"/>
    <cellStyle name="Comma 3 3 3 3 2 5" xfId="38629"/>
    <cellStyle name="Comma 3 3 3 3 3" xfId="17111"/>
    <cellStyle name="Comma 3 3 3 3 3 2" xfId="22919"/>
    <cellStyle name="Comma 3 3 3 3 3 2 2" xfId="34535"/>
    <cellStyle name="Comma 3 3 3 3 3 2 3" xfId="50391"/>
    <cellStyle name="Comma 3 3 3 3 3 3" xfId="28727"/>
    <cellStyle name="Comma 3 3 3 3 3 4" xfId="44583"/>
    <cellStyle name="Comma 3 3 3 3 4" xfId="9774"/>
    <cellStyle name="Comma 3 3 3 3 4 2" xfId="20800"/>
    <cellStyle name="Comma 3 3 3 3 4 2 2" xfId="32416"/>
    <cellStyle name="Comma 3 3 3 3 4 2 3" xfId="48272"/>
    <cellStyle name="Comma 3 3 3 3 4 3" xfId="26608"/>
    <cellStyle name="Comma 3 3 3 3 4 4" xfId="40076"/>
    <cellStyle name="Comma 3 3 3 3 5" xfId="18463"/>
    <cellStyle name="Comma 3 3 3 3 5 2" xfId="30079"/>
    <cellStyle name="Comma 3 3 3 3 5 3" xfId="45935"/>
    <cellStyle name="Comma 3 3 3 3 6" xfId="3938"/>
    <cellStyle name="Comma 3 3 3 3 7" xfId="24271"/>
    <cellStyle name="Comma 3 3 3 3 8" xfId="36136"/>
    <cellStyle name="Comma 3 3 3 4" xfId="1720"/>
    <cellStyle name="Comma 3 3 3 4 2" xfId="8269"/>
    <cellStyle name="Comma 3 3 3 4 2 2" xfId="11296"/>
    <cellStyle name="Comma 3 3 3 4 2 2 2" xfId="22006"/>
    <cellStyle name="Comma 3 3 3 4 2 2 2 2" xfId="33622"/>
    <cellStyle name="Comma 3 3 3 4 2 2 2 3" xfId="49478"/>
    <cellStyle name="Comma 3 3 3 4 2 2 3" xfId="27814"/>
    <cellStyle name="Comma 3 3 3 4 2 2 4" xfId="41429"/>
    <cellStyle name="Comma 3 3 3 4 2 3" xfId="19888"/>
    <cellStyle name="Comma 3 3 3 4 2 3 2" xfId="31504"/>
    <cellStyle name="Comma 3 3 3 4 2 3 3" xfId="47360"/>
    <cellStyle name="Comma 3 3 3 4 2 4" xfId="25696"/>
    <cellStyle name="Comma 3 3 3 4 2 5" xfId="38888"/>
    <cellStyle name="Comma 3 3 3 4 3" xfId="17367"/>
    <cellStyle name="Comma 3 3 3 4 3 2" xfId="23175"/>
    <cellStyle name="Comma 3 3 3 4 3 2 2" xfId="34791"/>
    <cellStyle name="Comma 3 3 3 4 3 2 3" xfId="50647"/>
    <cellStyle name="Comma 3 3 3 4 3 3" xfId="28983"/>
    <cellStyle name="Comma 3 3 3 4 3 4" xfId="44839"/>
    <cellStyle name="Comma 3 3 3 4 4" xfId="9446"/>
    <cellStyle name="Comma 3 3 3 4 4 2" xfId="20472"/>
    <cellStyle name="Comma 3 3 3 4 4 2 2" xfId="32088"/>
    <cellStyle name="Comma 3 3 3 4 4 2 3" xfId="47944"/>
    <cellStyle name="Comma 3 3 3 4 4 3" xfId="26280"/>
    <cellStyle name="Comma 3 3 3 4 4 4" xfId="39748"/>
    <cellStyle name="Comma 3 3 3 4 5" xfId="18719"/>
    <cellStyle name="Comma 3 3 3 4 5 2" xfId="30335"/>
    <cellStyle name="Comma 3 3 3 4 5 3" xfId="46191"/>
    <cellStyle name="Comma 3 3 3 4 6" xfId="4247"/>
    <cellStyle name="Comma 3 3 3 4 7" xfId="24527"/>
    <cellStyle name="Comma 3 3 3 4 8" xfId="36419"/>
    <cellStyle name="Comma 3 3 3 5" xfId="980"/>
    <cellStyle name="Comma 3 3 3 5 2" xfId="7675"/>
    <cellStyle name="Comma 3 3 3 5 2 2" xfId="16783"/>
    <cellStyle name="Comma 3 3 3 5 2 2 2" xfId="22591"/>
    <cellStyle name="Comma 3 3 3 5 2 2 2 2" xfId="34207"/>
    <cellStyle name="Comma 3 3 3 5 2 2 2 3" xfId="50063"/>
    <cellStyle name="Comma 3 3 3 5 2 2 3" xfId="28399"/>
    <cellStyle name="Comma 3 3 3 5 2 2 4" xfId="44255"/>
    <cellStyle name="Comma 3 3 3 5 2 3" xfId="19304"/>
    <cellStyle name="Comma 3 3 3 5 2 3 2" xfId="30920"/>
    <cellStyle name="Comma 3 3 3 5 2 3 3" xfId="46776"/>
    <cellStyle name="Comma 3 3 3 5 2 4" xfId="25112"/>
    <cellStyle name="Comma 3 3 3 5 2 5" xfId="38299"/>
    <cellStyle name="Comma 3 3 3 5 3" xfId="10659"/>
    <cellStyle name="Comma 3 3 3 5 3 2" xfId="21422"/>
    <cellStyle name="Comma 3 3 3 5 3 2 2" xfId="33038"/>
    <cellStyle name="Comma 3 3 3 5 3 2 3" xfId="48894"/>
    <cellStyle name="Comma 3 3 3 5 3 3" xfId="27230"/>
    <cellStyle name="Comma 3 3 3 5 3 4" xfId="40819"/>
    <cellStyle name="Comma 3 3 3 5 4" xfId="18135"/>
    <cellStyle name="Comma 3 3 3 5 4 2" xfId="29751"/>
    <cellStyle name="Comma 3 3 3 5 4 3" xfId="45607"/>
    <cellStyle name="Comma 3 3 3 5 5" xfId="3516"/>
    <cellStyle name="Comma 3 3 3 5 6" xfId="23943"/>
    <cellStyle name="Comma 3 3 3 5 7" xfId="35767"/>
    <cellStyle name="Comma 3 3 3 6" xfId="3208"/>
    <cellStyle name="Comma 3 3 3 6 2" xfId="10436"/>
    <cellStyle name="Comma 3 3 3 6 2 2" xfId="21202"/>
    <cellStyle name="Comma 3 3 3 6 2 2 2" xfId="32818"/>
    <cellStyle name="Comma 3 3 3 6 2 2 3" xfId="48674"/>
    <cellStyle name="Comma 3 3 3 6 2 3" xfId="27010"/>
    <cellStyle name="Comma 3 3 3 6 2 4" xfId="40599"/>
    <cellStyle name="Comma 3 3 3 6 3" xfId="17915"/>
    <cellStyle name="Comma 3 3 3 6 3 2" xfId="29531"/>
    <cellStyle name="Comma 3 3 3 6 3 3" xfId="45387"/>
    <cellStyle name="Comma 3 3 3 6 4" xfId="23723"/>
    <cellStyle name="Comma 3 3 3 6 5" xfId="35510"/>
    <cellStyle name="Comma 3 3 3 7" xfId="7370"/>
    <cellStyle name="Comma 3 3 3 7 2" xfId="10045"/>
    <cellStyle name="Comma 3 3 3 7 2 2" xfId="21019"/>
    <cellStyle name="Comma 3 3 3 7 2 2 2" xfId="32635"/>
    <cellStyle name="Comma 3 3 3 7 2 2 3" xfId="48491"/>
    <cellStyle name="Comma 3 3 3 7 2 3" xfId="26827"/>
    <cellStyle name="Comma 3 3 3 7 2 4" xfId="40322"/>
    <cellStyle name="Comma 3 3 3 7 3" xfId="19084"/>
    <cellStyle name="Comma 3 3 3 7 3 2" xfId="30700"/>
    <cellStyle name="Comma 3 3 3 7 3 3" xfId="46556"/>
    <cellStyle name="Comma 3 3 3 7 4" xfId="24892"/>
    <cellStyle name="Comma 3 3 3 7 5" xfId="38042"/>
    <cellStyle name="Comma 3 3 3 8" xfId="16563"/>
    <cellStyle name="Comma 3 3 3 8 2" xfId="22371"/>
    <cellStyle name="Comma 3 3 3 8 2 2" xfId="33987"/>
    <cellStyle name="Comma 3 3 3 8 2 3" xfId="49843"/>
    <cellStyle name="Comma 3 3 3 8 3" xfId="28179"/>
    <cellStyle name="Comma 3 3 3 8 4" xfId="44035"/>
    <cellStyle name="Comma 3 3 3 9" xfId="9190"/>
    <cellStyle name="Comma 3 3 3 9 2" xfId="20216"/>
    <cellStyle name="Comma 3 3 3 9 2 2" xfId="31832"/>
    <cellStyle name="Comma 3 3 3 9 2 3" xfId="47688"/>
    <cellStyle name="Comma 3 3 3 9 3" xfId="26024"/>
    <cellStyle name="Comma 3 3 3 9 4" xfId="39492"/>
    <cellStyle name="Comma 3 3 4" xfId="709"/>
    <cellStyle name="Comma 3 3 4 10" xfId="17768"/>
    <cellStyle name="Comma 3 3 4 10 2" xfId="29384"/>
    <cellStyle name="Comma 3 3 4 10 3" xfId="45240"/>
    <cellStyle name="Comma 3 3 4 11" xfId="2793"/>
    <cellStyle name="Comma 3 3 4 12" xfId="23576"/>
    <cellStyle name="Comma 3 3 4 13" xfId="35235"/>
    <cellStyle name="Comma 3 3 4 2" xfId="1260"/>
    <cellStyle name="Comma 3 3 4 2 2" xfId="1963"/>
    <cellStyle name="Comma 3 3 4 2 2 2" xfId="8507"/>
    <cellStyle name="Comma 3 3 4 2 2 2 2" xfId="17549"/>
    <cellStyle name="Comma 3 3 4 2 2 2 2 2" xfId="23357"/>
    <cellStyle name="Comma 3 3 4 2 2 2 2 2 2" xfId="34973"/>
    <cellStyle name="Comma 3 3 4 2 2 2 2 2 3" xfId="50829"/>
    <cellStyle name="Comma 3 3 4 2 2 2 2 3" xfId="29165"/>
    <cellStyle name="Comma 3 3 4 2 2 2 2 4" xfId="45021"/>
    <cellStyle name="Comma 3 3 4 2 2 2 3" xfId="20070"/>
    <cellStyle name="Comma 3 3 4 2 2 2 3 2" xfId="31686"/>
    <cellStyle name="Comma 3 3 4 2 2 2 3 3" xfId="47542"/>
    <cellStyle name="Comma 3 3 4 2 2 2 4" xfId="25878"/>
    <cellStyle name="Comma 3 3 4 2 2 2 5" xfId="39097"/>
    <cellStyle name="Comma 3 3 4 2 2 3" xfId="11480"/>
    <cellStyle name="Comma 3 3 4 2 2 3 2" xfId="22188"/>
    <cellStyle name="Comma 3 3 4 2 2 3 2 2" xfId="33804"/>
    <cellStyle name="Comma 3 3 4 2 2 3 2 3" xfId="49660"/>
    <cellStyle name="Comma 3 3 4 2 2 3 3" xfId="27996"/>
    <cellStyle name="Comma 3 3 4 2 2 3 4" xfId="41612"/>
    <cellStyle name="Comma 3 3 4 2 2 4" xfId="18901"/>
    <cellStyle name="Comma 3 3 4 2 2 4 2" xfId="30517"/>
    <cellStyle name="Comma 3 3 4 2 2 4 3" xfId="46373"/>
    <cellStyle name="Comma 3 3 4 2 2 5" xfId="4490"/>
    <cellStyle name="Comma 3 3 4 2 2 6" xfId="24709"/>
    <cellStyle name="Comma 3 3 4 2 2 7" xfId="36628"/>
    <cellStyle name="Comma 3 3 4 2 3" xfId="7863"/>
    <cellStyle name="Comma 3 3 4 2 3 2" xfId="10875"/>
    <cellStyle name="Comma 3 3 4 2 3 2 2" xfId="21604"/>
    <cellStyle name="Comma 3 3 4 2 3 2 2 2" xfId="33220"/>
    <cellStyle name="Comma 3 3 4 2 3 2 2 3" xfId="49076"/>
    <cellStyle name="Comma 3 3 4 2 3 2 3" xfId="27412"/>
    <cellStyle name="Comma 3 3 4 2 3 2 4" xfId="41017"/>
    <cellStyle name="Comma 3 3 4 2 3 3" xfId="19486"/>
    <cellStyle name="Comma 3 3 4 2 3 3 2" xfId="31102"/>
    <cellStyle name="Comma 3 3 4 2 3 3 3" xfId="46958"/>
    <cellStyle name="Comma 3 3 4 2 3 4" xfId="25294"/>
    <cellStyle name="Comma 3 3 4 2 3 5" xfId="38483"/>
    <cellStyle name="Comma 3 3 4 2 4" xfId="16965"/>
    <cellStyle name="Comma 3 3 4 2 4 2" xfId="22773"/>
    <cellStyle name="Comma 3 3 4 2 4 2 2" xfId="34389"/>
    <cellStyle name="Comma 3 3 4 2 4 2 3" xfId="50245"/>
    <cellStyle name="Comma 3 3 4 2 4 3" xfId="28581"/>
    <cellStyle name="Comma 3 3 4 2 4 4" xfId="44437"/>
    <cellStyle name="Comma 3 3 4 2 5" xfId="9628"/>
    <cellStyle name="Comma 3 3 4 2 5 2" xfId="20654"/>
    <cellStyle name="Comma 3 3 4 2 5 2 2" xfId="32270"/>
    <cellStyle name="Comma 3 3 4 2 5 2 3" xfId="48126"/>
    <cellStyle name="Comma 3 3 4 2 5 3" xfId="26462"/>
    <cellStyle name="Comma 3 3 4 2 5 4" xfId="39930"/>
    <cellStyle name="Comma 3 3 4 2 6" xfId="18317"/>
    <cellStyle name="Comma 3 3 4 2 6 2" xfId="29933"/>
    <cellStyle name="Comma 3 3 4 2 6 3" xfId="45789"/>
    <cellStyle name="Comma 3 3 4 2 7" xfId="3787"/>
    <cellStyle name="Comma 3 3 4 2 8" xfId="24125"/>
    <cellStyle name="Comma 3 3 4 2 9" xfId="35990"/>
    <cellStyle name="Comma 3 3 4 3" xfId="1447"/>
    <cellStyle name="Comma 3 3 4 3 2" xfId="8045"/>
    <cellStyle name="Comma 3 3 4 3 2 2" xfId="11058"/>
    <cellStyle name="Comma 3 3 4 3 2 2 2" xfId="21786"/>
    <cellStyle name="Comma 3 3 4 3 2 2 2 2" xfId="33402"/>
    <cellStyle name="Comma 3 3 4 3 2 2 2 3" xfId="49258"/>
    <cellStyle name="Comma 3 3 4 3 2 2 3" xfId="27594"/>
    <cellStyle name="Comma 3 3 4 3 2 2 4" xfId="41200"/>
    <cellStyle name="Comma 3 3 4 3 2 3" xfId="19668"/>
    <cellStyle name="Comma 3 3 4 3 2 3 2" xfId="31284"/>
    <cellStyle name="Comma 3 3 4 3 2 3 3" xfId="47140"/>
    <cellStyle name="Comma 3 3 4 3 2 4" xfId="25476"/>
    <cellStyle name="Comma 3 3 4 3 2 5" xfId="38665"/>
    <cellStyle name="Comma 3 3 4 3 3" xfId="17147"/>
    <cellStyle name="Comma 3 3 4 3 3 2" xfId="22955"/>
    <cellStyle name="Comma 3 3 4 3 3 2 2" xfId="34571"/>
    <cellStyle name="Comma 3 3 4 3 3 2 3" xfId="50427"/>
    <cellStyle name="Comma 3 3 4 3 3 3" xfId="28763"/>
    <cellStyle name="Comma 3 3 4 3 3 4" xfId="44619"/>
    <cellStyle name="Comma 3 3 4 3 4" xfId="9810"/>
    <cellStyle name="Comma 3 3 4 3 4 2" xfId="20836"/>
    <cellStyle name="Comma 3 3 4 3 4 2 2" xfId="32452"/>
    <cellStyle name="Comma 3 3 4 3 4 2 3" xfId="48308"/>
    <cellStyle name="Comma 3 3 4 3 4 3" xfId="26644"/>
    <cellStyle name="Comma 3 3 4 3 4 4" xfId="40112"/>
    <cellStyle name="Comma 3 3 4 3 5" xfId="18499"/>
    <cellStyle name="Comma 3 3 4 3 5 2" xfId="30115"/>
    <cellStyle name="Comma 3 3 4 3 5 3" xfId="45971"/>
    <cellStyle name="Comma 3 3 4 3 6" xfId="3974"/>
    <cellStyle name="Comma 3 3 4 3 7" xfId="24307"/>
    <cellStyle name="Comma 3 3 4 3 8" xfId="36172"/>
    <cellStyle name="Comma 3 3 4 4" xfId="1761"/>
    <cellStyle name="Comma 3 3 4 4 2" xfId="8305"/>
    <cellStyle name="Comma 3 3 4 4 2 2" xfId="11334"/>
    <cellStyle name="Comma 3 3 4 4 2 2 2" xfId="22042"/>
    <cellStyle name="Comma 3 3 4 4 2 2 2 2" xfId="33658"/>
    <cellStyle name="Comma 3 3 4 4 2 2 2 3" xfId="49514"/>
    <cellStyle name="Comma 3 3 4 4 2 2 3" xfId="27850"/>
    <cellStyle name="Comma 3 3 4 4 2 2 4" xfId="41466"/>
    <cellStyle name="Comma 3 3 4 4 2 3" xfId="19924"/>
    <cellStyle name="Comma 3 3 4 4 2 3 2" xfId="31540"/>
    <cellStyle name="Comma 3 3 4 4 2 3 3" xfId="47396"/>
    <cellStyle name="Comma 3 3 4 4 2 4" xfId="25732"/>
    <cellStyle name="Comma 3 3 4 4 2 5" xfId="38924"/>
    <cellStyle name="Comma 3 3 4 4 3" xfId="17403"/>
    <cellStyle name="Comma 3 3 4 4 3 2" xfId="23211"/>
    <cellStyle name="Comma 3 3 4 4 3 2 2" xfId="34827"/>
    <cellStyle name="Comma 3 3 4 4 3 2 3" xfId="50683"/>
    <cellStyle name="Comma 3 3 4 4 3 3" xfId="29019"/>
    <cellStyle name="Comma 3 3 4 4 3 4" xfId="44875"/>
    <cellStyle name="Comma 3 3 4 4 4" xfId="9482"/>
    <cellStyle name="Comma 3 3 4 4 4 2" xfId="20508"/>
    <cellStyle name="Comma 3 3 4 4 4 2 2" xfId="32124"/>
    <cellStyle name="Comma 3 3 4 4 4 2 3" xfId="47980"/>
    <cellStyle name="Comma 3 3 4 4 4 3" xfId="26316"/>
    <cellStyle name="Comma 3 3 4 4 4 4" xfId="39784"/>
    <cellStyle name="Comma 3 3 4 4 5" xfId="18755"/>
    <cellStyle name="Comma 3 3 4 4 5 2" xfId="30371"/>
    <cellStyle name="Comma 3 3 4 4 5 3" xfId="46227"/>
    <cellStyle name="Comma 3 3 4 4 6" xfId="4288"/>
    <cellStyle name="Comma 3 3 4 4 7" xfId="24563"/>
    <cellStyle name="Comma 3 3 4 4 8" xfId="36455"/>
    <cellStyle name="Comma 3 3 4 5" xfId="1018"/>
    <cellStyle name="Comma 3 3 4 5 2" xfId="7713"/>
    <cellStyle name="Comma 3 3 4 5 2 2" xfId="16819"/>
    <cellStyle name="Comma 3 3 4 5 2 2 2" xfId="22627"/>
    <cellStyle name="Comma 3 3 4 5 2 2 2 2" xfId="34243"/>
    <cellStyle name="Comma 3 3 4 5 2 2 2 3" xfId="50099"/>
    <cellStyle name="Comma 3 3 4 5 2 2 3" xfId="28435"/>
    <cellStyle name="Comma 3 3 4 5 2 2 4" xfId="44291"/>
    <cellStyle name="Comma 3 3 4 5 2 3" xfId="19340"/>
    <cellStyle name="Comma 3 3 4 5 2 3 2" xfId="30956"/>
    <cellStyle name="Comma 3 3 4 5 2 3 3" xfId="46812"/>
    <cellStyle name="Comma 3 3 4 5 2 4" xfId="25148"/>
    <cellStyle name="Comma 3 3 4 5 2 5" xfId="38335"/>
    <cellStyle name="Comma 3 3 4 5 3" xfId="10695"/>
    <cellStyle name="Comma 3 3 4 5 3 2" xfId="21458"/>
    <cellStyle name="Comma 3 3 4 5 3 2 2" xfId="33074"/>
    <cellStyle name="Comma 3 3 4 5 3 2 3" xfId="48930"/>
    <cellStyle name="Comma 3 3 4 5 3 3" xfId="27266"/>
    <cellStyle name="Comma 3 3 4 5 3 4" xfId="40855"/>
    <cellStyle name="Comma 3 3 4 5 4" xfId="18171"/>
    <cellStyle name="Comma 3 3 4 5 4 2" xfId="29787"/>
    <cellStyle name="Comma 3 3 4 5 4 3" xfId="45643"/>
    <cellStyle name="Comma 3 3 4 5 5" xfId="3554"/>
    <cellStyle name="Comma 3 3 4 5 6" xfId="23979"/>
    <cellStyle name="Comma 3 3 4 5 7" xfId="35803"/>
    <cellStyle name="Comma 3 3 4 6" xfId="3247"/>
    <cellStyle name="Comma 3 3 4 6 2" xfId="10475"/>
    <cellStyle name="Comma 3 3 4 6 2 2" xfId="21238"/>
    <cellStyle name="Comma 3 3 4 6 2 2 2" xfId="32854"/>
    <cellStyle name="Comma 3 3 4 6 2 2 3" xfId="48710"/>
    <cellStyle name="Comma 3 3 4 6 2 3" xfId="27046"/>
    <cellStyle name="Comma 3 3 4 6 2 4" xfId="40635"/>
    <cellStyle name="Comma 3 3 4 6 3" xfId="17951"/>
    <cellStyle name="Comma 3 3 4 6 3 2" xfId="29567"/>
    <cellStyle name="Comma 3 3 4 6 3 3" xfId="45423"/>
    <cellStyle name="Comma 3 3 4 6 4" xfId="23759"/>
    <cellStyle name="Comma 3 3 4 6 5" xfId="35546"/>
    <cellStyle name="Comma 3 3 4 7" xfId="7406"/>
    <cellStyle name="Comma 3 3 4 7 2" xfId="10082"/>
    <cellStyle name="Comma 3 3 4 7 2 2" xfId="21055"/>
    <cellStyle name="Comma 3 3 4 7 2 2 2" xfId="32671"/>
    <cellStyle name="Comma 3 3 4 7 2 2 3" xfId="48527"/>
    <cellStyle name="Comma 3 3 4 7 2 3" xfId="26863"/>
    <cellStyle name="Comma 3 3 4 7 2 4" xfId="40358"/>
    <cellStyle name="Comma 3 3 4 7 3" xfId="19120"/>
    <cellStyle name="Comma 3 3 4 7 3 2" xfId="30736"/>
    <cellStyle name="Comma 3 3 4 7 3 3" xfId="46592"/>
    <cellStyle name="Comma 3 3 4 7 4" xfId="24928"/>
    <cellStyle name="Comma 3 3 4 7 5" xfId="38078"/>
    <cellStyle name="Comma 3 3 4 8" xfId="16599"/>
    <cellStyle name="Comma 3 3 4 8 2" xfId="22407"/>
    <cellStyle name="Comma 3 3 4 8 2 2" xfId="34023"/>
    <cellStyle name="Comma 3 3 4 8 2 3" xfId="49879"/>
    <cellStyle name="Comma 3 3 4 8 3" xfId="28215"/>
    <cellStyle name="Comma 3 3 4 8 4" xfId="44071"/>
    <cellStyle name="Comma 3 3 4 9" xfId="9226"/>
    <cellStyle name="Comma 3 3 4 9 2" xfId="20252"/>
    <cellStyle name="Comma 3 3 4 9 2 2" xfId="31868"/>
    <cellStyle name="Comma 3 3 4 9 2 3" xfId="47724"/>
    <cellStyle name="Comma 3 3 4 9 3" xfId="26060"/>
    <cellStyle name="Comma 3 3 4 9 4" xfId="39528"/>
    <cellStyle name="Comma 3 3 5" xfId="544"/>
    <cellStyle name="Comma 3 3 5 10" xfId="17659"/>
    <cellStyle name="Comma 3 3 5 10 2" xfId="29275"/>
    <cellStyle name="Comma 3 3 5 10 3" xfId="45131"/>
    <cellStyle name="Comma 3 3 5 11" xfId="2657"/>
    <cellStyle name="Comma 3 3 5 12" xfId="23467"/>
    <cellStyle name="Comma 3 3 5 13" xfId="35114"/>
    <cellStyle name="Comma 3 3 5 2" xfId="1301"/>
    <cellStyle name="Comma 3 3 5 2 2" xfId="1999"/>
    <cellStyle name="Comma 3 3 5 2 2 2" xfId="8543"/>
    <cellStyle name="Comma 3 3 5 2 2 2 2" xfId="17585"/>
    <cellStyle name="Comma 3 3 5 2 2 2 2 2" xfId="23393"/>
    <cellStyle name="Comma 3 3 5 2 2 2 2 2 2" xfId="35009"/>
    <cellStyle name="Comma 3 3 5 2 2 2 2 2 3" xfId="50865"/>
    <cellStyle name="Comma 3 3 5 2 2 2 2 3" xfId="29201"/>
    <cellStyle name="Comma 3 3 5 2 2 2 2 4" xfId="45057"/>
    <cellStyle name="Comma 3 3 5 2 2 2 3" xfId="20106"/>
    <cellStyle name="Comma 3 3 5 2 2 2 3 2" xfId="31722"/>
    <cellStyle name="Comma 3 3 5 2 2 2 3 3" xfId="47578"/>
    <cellStyle name="Comma 3 3 5 2 2 2 4" xfId="25914"/>
    <cellStyle name="Comma 3 3 5 2 2 2 5" xfId="39133"/>
    <cellStyle name="Comma 3 3 5 2 2 3" xfId="11516"/>
    <cellStyle name="Comma 3 3 5 2 2 3 2" xfId="22224"/>
    <cellStyle name="Comma 3 3 5 2 2 3 2 2" xfId="33840"/>
    <cellStyle name="Comma 3 3 5 2 2 3 2 3" xfId="49696"/>
    <cellStyle name="Comma 3 3 5 2 2 3 3" xfId="28032"/>
    <cellStyle name="Comma 3 3 5 2 2 3 4" xfId="41648"/>
    <cellStyle name="Comma 3 3 5 2 2 4" xfId="18937"/>
    <cellStyle name="Comma 3 3 5 2 2 4 2" xfId="30553"/>
    <cellStyle name="Comma 3 3 5 2 2 4 3" xfId="46409"/>
    <cellStyle name="Comma 3 3 5 2 2 5" xfId="4526"/>
    <cellStyle name="Comma 3 3 5 2 2 6" xfId="24745"/>
    <cellStyle name="Comma 3 3 5 2 2 7" xfId="36664"/>
    <cellStyle name="Comma 3 3 5 2 3" xfId="7899"/>
    <cellStyle name="Comma 3 3 5 2 3 2" xfId="10912"/>
    <cellStyle name="Comma 3 3 5 2 3 2 2" xfId="21640"/>
    <cellStyle name="Comma 3 3 5 2 3 2 2 2" xfId="33256"/>
    <cellStyle name="Comma 3 3 5 2 3 2 2 3" xfId="49112"/>
    <cellStyle name="Comma 3 3 5 2 3 2 3" xfId="27448"/>
    <cellStyle name="Comma 3 3 5 2 3 2 4" xfId="41054"/>
    <cellStyle name="Comma 3 3 5 2 3 3" xfId="19522"/>
    <cellStyle name="Comma 3 3 5 2 3 3 2" xfId="31138"/>
    <cellStyle name="Comma 3 3 5 2 3 3 3" xfId="46994"/>
    <cellStyle name="Comma 3 3 5 2 3 4" xfId="25330"/>
    <cellStyle name="Comma 3 3 5 2 3 5" xfId="38519"/>
    <cellStyle name="Comma 3 3 5 2 4" xfId="17001"/>
    <cellStyle name="Comma 3 3 5 2 4 2" xfId="22809"/>
    <cellStyle name="Comma 3 3 5 2 4 2 2" xfId="34425"/>
    <cellStyle name="Comma 3 3 5 2 4 2 3" xfId="50281"/>
    <cellStyle name="Comma 3 3 5 2 4 3" xfId="28617"/>
    <cellStyle name="Comma 3 3 5 2 4 4" xfId="44473"/>
    <cellStyle name="Comma 3 3 5 2 5" xfId="9664"/>
    <cellStyle name="Comma 3 3 5 2 5 2" xfId="20690"/>
    <cellStyle name="Comma 3 3 5 2 5 2 2" xfId="32306"/>
    <cellStyle name="Comma 3 3 5 2 5 2 3" xfId="48162"/>
    <cellStyle name="Comma 3 3 5 2 5 3" xfId="26498"/>
    <cellStyle name="Comma 3 3 5 2 5 4" xfId="39966"/>
    <cellStyle name="Comma 3 3 5 2 6" xfId="18353"/>
    <cellStyle name="Comma 3 3 5 2 6 2" xfId="29969"/>
    <cellStyle name="Comma 3 3 5 2 6 3" xfId="45825"/>
    <cellStyle name="Comma 3 3 5 2 7" xfId="3828"/>
    <cellStyle name="Comma 3 3 5 2 8" xfId="24161"/>
    <cellStyle name="Comma 3 3 5 2 9" xfId="36026"/>
    <cellStyle name="Comma 3 3 5 3" xfId="1483"/>
    <cellStyle name="Comma 3 3 5 3 2" xfId="8081"/>
    <cellStyle name="Comma 3 3 5 3 2 2" xfId="11094"/>
    <cellStyle name="Comma 3 3 5 3 2 2 2" xfId="21822"/>
    <cellStyle name="Comma 3 3 5 3 2 2 2 2" xfId="33438"/>
    <cellStyle name="Comma 3 3 5 3 2 2 2 3" xfId="49294"/>
    <cellStyle name="Comma 3 3 5 3 2 2 3" xfId="27630"/>
    <cellStyle name="Comma 3 3 5 3 2 2 4" xfId="41236"/>
    <cellStyle name="Comma 3 3 5 3 2 3" xfId="19704"/>
    <cellStyle name="Comma 3 3 5 3 2 3 2" xfId="31320"/>
    <cellStyle name="Comma 3 3 5 3 2 3 3" xfId="47176"/>
    <cellStyle name="Comma 3 3 5 3 2 4" xfId="25512"/>
    <cellStyle name="Comma 3 3 5 3 2 5" xfId="38701"/>
    <cellStyle name="Comma 3 3 5 3 3" xfId="17183"/>
    <cellStyle name="Comma 3 3 5 3 3 2" xfId="22991"/>
    <cellStyle name="Comma 3 3 5 3 3 2 2" xfId="34607"/>
    <cellStyle name="Comma 3 3 5 3 3 2 3" xfId="50463"/>
    <cellStyle name="Comma 3 3 5 3 3 3" xfId="28799"/>
    <cellStyle name="Comma 3 3 5 3 3 4" xfId="44655"/>
    <cellStyle name="Comma 3 3 5 3 4" xfId="9846"/>
    <cellStyle name="Comma 3 3 5 3 4 2" xfId="20872"/>
    <cellStyle name="Comma 3 3 5 3 4 2 2" xfId="32488"/>
    <cellStyle name="Comma 3 3 5 3 4 2 3" xfId="48344"/>
    <cellStyle name="Comma 3 3 5 3 4 3" xfId="26680"/>
    <cellStyle name="Comma 3 3 5 3 4 4" xfId="40148"/>
    <cellStyle name="Comma 3 3 5 3 5" xfId="18535"/>
    <cellStyle name="Comma 3 3 5 3 5 2" xfId="30151"/>
    <cellStyle name="Comma 3 3 5 3 5 3" xfId="46007"/>
    <cellStyle name="Comma 3 3 5 3 6" xfId="4010"/>
    <cellStyle name="Comma 3 3 5 3 7" xfId="24343"/>
    <cellStyle name="Comma 3 3 5 3 8" xfId="36208"/>
    <cellStyle name="Comma 3 3 5 4" xfId="1631"/>
    <cellStyle name="Comma 3 3 5 4 2" xfId="8196"/>
    <cellStyle name="Comma 3 3 5 4 2 2" xfId="11218"/>
    <cellStyle name="Comma 3 3 5 4 2 2 2" xfId="21933"/>
    <cellStyle name="Comma 3 3 5 4 2 2 2 2" xfId="33549"/>
    <cellStyle name="Comma 3 3 5 4 2 2 2 3" xfId="49405"/>
    <cellStyle name="Comma 3 3 5 4 2 2 3" xfId="27741"/>
    <cellStyle name="Comma 3 3 5 4 2 2 4" xfId="41354"/>
    <cellStyle name="Comma 3 3 5 4 2 3" xfId="19815"/>
    <cellStyle name="Comma 3 3 5 4 2 3 2" xfId="31431"/>
    <cellStyle name="Comma 3 3 5 4 2 3 3" xfId="47287"/>
    <cellStyle name="Comma 3 3 5 4 2 4" xfId="25623"/>
    <cellStyle name="Comma 3 3 5 4 2 5" xfId="38815"/>
    <cellStyle name="Comma 3 3 5 4 3" xfId="17294"/>
    <cellStyle name="Comma 3 3 5 4 3 2" xfId="23102"/>
    <cellStyle name="Comma 3 3 5 4 3 2 2" xfId="34718"/>
    <cellStyle name="Comma 3 3 5 4 3 2 3" xfId="50574"/>
    <cellStyle name="Comma 3 3 5 4 3 3" xfId="28910"/>
    <cellStyle name="Comma 3 3 5 4 3 4" xfId="44766"/>
    <cellStyle name="Comma 3 3 5 4 4" xfId="9373"/>
    <cellStyle name="Comma 3 3 5 4 4 2" xfId="20399"/>
    <cellStyle name="Comma 3 3 5 4 4 2 2" xfId="32015"/>
    <cellStyle name="Comma 3 3 5 4 4 2 3" xfId="47871"/>
    <cellStyle name="Comma 3 3 5 4 4 3" xfId="26207"/>
    <cellStyle name="Comma 3 3 5 4 4 4" xfId="39675"/>
    <cellStyle name="Comma 3 3 5 4 5" xfId="18646"/>
    <cellStyle name="Comma 3 3 5 4 5 2" xfId="30262"/>
    <cellStyle name="Comma 3 3 5 4 5 3" xfId="46118"/>
    <cellStyle name="Comma 3 3 5 4 6" xfId="4158"/>
    <cellStyle name="Comma 3 3 5 4 7" xfId="24454"/>
    <cellStyle name="Comma 3 3 5 4 8" xfId="36340"/>
    <cellStyle name="Comma 3 3 5 5" xfId="902"/>
    <cellStyle name="Comma 3 3 5 5 2" xfId="7597"/>
    <cellStyle name="Comma 3 3 5 5 2 2" xfId="16710"/>
    <cellStyle name="Comma 3 3 5 5 2 2 2" xfId="22518"/>
    <cellStyle name="Comma 3 3 5 5 2 2 2 2" xfId="34134"/>
    <cellStyle name="Comma 3 3 5 5 2 2 2 3" xfId="49990"/>
    <cellStyle name="Comma 3 3 5 5 2 2 3" xfId="28326"/>
    <cellStyle name="Comma 3 3 5 5 2 2 4" xfId="44182"/>
    <cellStyle name="Comma 3 3 5 5 2 3" xfId="19231"/>
    <cellStyle name="Comma 3 3 5 5 2 3 2" xfId="30847"/>
    <cellStyle name="Comma 3 3 5 5 2 3 3" xfId="46703"/>
    <cellStyle name="Comma 3 3 5 5 2 4" xfId="25039"/>
    <cellStyle name="Comma 3 3 5 5 2 5" xfId="38223"/>
    <cellStyle name="Comma 3 3 5 5 3" xfId="10586"/>
    <cellStyle name="Comma 3 3 5 5 3 2" xfId="21349"/>
    <cellStyle name="Comma 3 3 5 5 3 2 2" xfId="32965"/>
    <cellStyle name="Comma 3 3 5 5 3 2 3" xfId="48821"/>
    <cellStyle name="Comma 3 3 5 5 3 3" xfId="27157"/>
    <cellStyle name="Comma 3 3 5 5 3 4" xfId="40746"/>
    <cellStyle name="Comma 3 3 5 5 4" xfId="18062"/>
    <cellStyle name="Comma 3 3 5 5 4 2" xfId="29678"/>
    <cellStyle name="Comma 3 3 5 5 4 3" xfId="45534"/>
    <cellStyle name="Comma 3 3 5 5 5" xfId="3438"/>
    <cellStyle name="Comma 3 3 5 5 6" xfId="23870"/>
    <cellStyle name="Comma 3 3 5 5 7" xfId="35691"/>
    <cellStyle name="Comma 3 3 5 6" xfId="3104"/>
    <cellStyle name="Comma 3 3 5 6 2" xfId="10334"/>
    <cellStyle name="Comma 3 3 5 6 2 2" xfId="21129"/>
    <cellStyle name="Comma 3 3 5 6 2 2 2" xfId="32745"/>
    <cellStyle name="Comma 3 3 5 6 2 2 3" xfId="48601"/>
    <cellStyle name="Comma 3 3 5 6 2 3" xfId="26937"/>
    <cellStyle name="Comma 3 3 5 6 2 4" xfId="40509"/>
    <cellStyle name="Comma 3 3 5 6 3" xfId="17842"/>
    <cellStyle name="Comma 3 3 5 6 3 2" xfId="29458"/>
    <cellStyle name="Comma 3 3 5 6 3 3" xfId="45314"/>
    <cellStyle name="Comma 3 3 5 6 4" xfId="23650"/>
    <cellStyle name="Comma 3 3 5 6 5" xfId="35420"/>
    <cellStyle name="Comma 3 3 5 7" xfId="7297"/>
    <cellStyle name="Comma 3 3 5 7 2" xfId="9967"/>
    <cellStyle name="Comma 3 3 5 7 2 2" xfId="20946"/>
    <cellStyle name="Comma 3 3 5 7 2 2 2" xfId="32562"/>
    <cellStyle name="Comma 3 3 5 7 2 2 3" xfId="48418"/>
    <cellStyle name="Comma 3 3 5 7 2 3" xfId="26754"/>
    <cellStyle name="Comma 3 3 5 7 2 4" xfId="40247"/>
    <cellStyle name="Comma 3 3 5 7 3" xfId="19011"/>
    <cellStyle name="Comma 3 3 5 7 3 2" xfId="30627"/>
    <cellStyle name="Comma 3 3 5 7 3 3" xfId="46483"/>
    <cellStyle name="Comma 3 3 5 7 4" xfId="24819"/>
    <cellStyle name="Comma 3 3 5 7 5" xfId="37969"/>
    <cellStyle name="Comma 3 3 5 8" xfId="16490"/>
    <cellStyle name="Comma 3 3 5 8 2" xfId="22298"/>
    <cellStyle name="Comma 3 3 5 8 2 2" xfId="33914"/>
    <cellStyle name="Comma 3 3 5 8 2 3" xfId="49770"/>
    <cellStyle name="Comma 3 3 5 8 3" xfId="28106"/>
    <cellStyle name="Comma 3 3 5 8 4" xfId="43962"/>
    <cellStyle name="Comma 3 3 5 9" xfId="9262"/>
    <cellStyle name="Comma 3 3 5 9 2" xfId="20288"/>
    <cellStyle name="Comma 3 3 5 9 2 2" xfId="31904"/>
    <cellStyle name="Comma 3 3 5 9 2 3" xfId="47760"/>
    <cellStyle name="Comma 3 3 5 9 3" xfId="26096"/>
    <cellStyle name="Comma 3 3 5 9 4" xfId="39564"/>
    <cellStyle name="Comma 3 3 6" xfId="1095"/>
    <cellStyle name="Comma 3 3 6 2" xfId="1854"/>
    <cellStyle name="Comma 3 3 6 2 2" xfId="8398"/>
    <cellStyle name="Comma 3 3 6 2 2 2" xfId="17440"/>
    <cellStyle name="Comma 3 3 6 2 2 2 2" xfId="23248"/>
    <cellStyle name="Comma 3 3 6 2 2 2 2 2" xfId="34864"/>
    <cellStyle name="Comma 3 3 6 2 2 2 2 3" xfId="50720"/>
    <cellStyle name="Comma 3 3 6 2 2 2 3" xfId="29056"/>
    <cellStyle name="Comma 3 3 6 2 2 2 4" xfId="44912"/>
    <cellStyle name="Comma 3 3 6 2 2 3" xfId="19961"/>
    <cellStyle name="Comma 3 3 6 2 2 3 2" xfId="31577"/>
    <cellStyle name="Comma 3 3 6 2 2 3 3" xfId="47433"/>
    <cellStyle name="Comma 3 3 6 2 2 4" xfId="25769"/>
    <cellStyle name="Comma 3 3 6 2 2 5" xfId="38988"/>
    <cellStyle name="Comma 3 3 6 2 3" xfId="11371"/>
    <cellStyle name="Comma 3 3 6 2 3 2" xfId="22079"/>
    <cellStyle name="Comma 3 3 6 2 3 2 2" xfId="33695"/>
    <cellStyle name="Comma 3 3 6 2 3 2 3" xfId="49551"/>
    <cellStyle name="Comma 3 3 6 2 3 3" xfId="27887"/>
    <cellStyle name="Comma 3 3 6 2 3 4" xfId="41503"/>
    <cellStyle name="Comma 3 3 6 2 4" xfId="18792"/>
    <cellStyle name="Comma 3 3 6 2 4 2" xfId="30408"/>
    <cellStyle name="Comma 3 3 6 2 4 3" xfId="46264"/>
    <cellStyle name="Comma 3 3 6 2 5" xfId="4381"/>
    <cellStyle name="Comma 3 3 6 2 6" xfId="24600"/>
    <cellStyle name="Comma 3 3 6 2 7" xfId="36519"/>
    <cellStyle name="Comma 3 3 6 3" xfId="7754"/>
    <cellStyle name="Comma 3 3 6 3 2" xfId="10752"/>
    <cellStyle name="Comma 3 3 6 3 2 2" xfId="21495"/>
    <cellStyle name="Comma 3 3 6 3 2 2 2" xfId="33111"/>
    <cellStyle name="Comma 3 3 6 3 2 2 3" xfId="48967"/>
    <cellStyle name="Comma 3 3 6 3 2 3" xfId="27303"/>
    <cellStyle name="Comma 3 3 6 3 2 4" xfId="40901"/>
    <cellStyle name="Comma 3 3 6 3 3" xfId="19377"/>
    <cellStyle name="Comma 3 3 6 3 3 2" xfId="30993"/>
    <cellStyle name="Comma 3 3 6 3 3 3" xfId="46849"/>
    <cellStyle name="Comma 3 3 6 3 4" xfId="25185"/>
    <cellStyle name="Comma 3 3 6 3 5" xfId="38374"/>
    <cellStyle name="Comma 3 3 6 4" xfId="16856"/>
    <cellStyle name="Comma 3 3 6 4 2" xfId="22664"/>
    <cellStyle name="Comma 3 3 6 4 2 2" xfId="34280"/>
    <cellStyle name="Comma 3 3 6 4 2 3" xfId="50136"/>
    <cellStyle name="Comma 3 3 6 4 3" xfId="28472"/>
    <cellStyle name="Comma 3 3 6 4 4" xfId="44328"/>
    <cellStyle name="Comma 3 3 6 5" xfId="9519"/>
    <cellStyle name="Comma 3 3 6 5 2" xfId="20545"/>
    <cellStyle name="Comma 3 3 6 5 2 2" xfId="32161"/>
    <cellStyle name="Comma 3 3 6 5 2 3" xfId="48017"/>
    <cellStyle name="Comma 3 3 6 5 3" xfId="26353"/>
    <cellStyle name="Comma 3 3 6 5 4" xfId="39821"/>
    <cellStyle name="Comma 3 3 6 6" xfId="18208"/>
    <cellStyle name="Comma 3 3 6 6 2" xfId="29824"/>
    <cellStyle name="Comma 3 3 6 6 3" xfId="45680"/>
    <cellStyle name="Comma 3 3 6 7" xfId="3622"/>
    <cellStyle name="Comma 3 3 6 8" xfId="24016"/>
    <cellStyle name="Comma 3 3 6 9" xfId="35854"/>
    <cellStyle name="Comma 3 3 7" xfId="1338"/>
    <cellStyle name="Comma 3 3 7 2" xfId="7936"/>
    <cellStyle name="Comma 3 3 7 2 2" xfId="10949"/>
    <cellStyle name="Comma 3 3 7 2 2 2" xfId="21677"/>
    <cellStyle name="Comma 3 3 7 2 2 2 2" xfId="33293"/>
    <cellStyle name="Comma 3 3 7 2 2 2 3" xfId="49149"/>
    <cellStyle name="Comma 3 3 7 2 2 3" xfId="27485"/>
    <cellStyle name="Comma 3 3 7 2 2 4" xfId="41091"/>
    <cellStyle name="Comma 3 3 7 2 3" xfId="19559"/>
    <cellStyle name="Comma 3 3 7 2 3 2" xfId="31175"/>
    <cellStyle name="Comma 3 3 7 2 3 3" xfId="47031"/>
    <cellStyle name="Comma 3 3 7 2 4" xfId="25367"/>
    <cellStyle name="Comma 3 3 7 2 5" xfId="38556"/>
    <cellStyle name="Comma 3 3 7 3" xfId="17038"/>
    <cellStyle name="Comma 3 3 7 3 2" xfId="22846"/>
    <cellStyle name="Comma 3 3 7 3 2 2" xfId="34462"/>
    <cellStyle name="Comma 3 3 7 3 2 3" xfId="50318"/>
    <cellStyle name="Comma 3 3 7 3 3" xfId="28654"/>
    <cellStyle name="Comma 3 3 7 3 4" xfId="44510"/>
    <cellStyle name="Comma 3 3 7 4" xfId="9701"/>
    <cellStyle name="Comma 3 3 7 4 2" xfId="20727"/>
    <cellStyle name="Comma 3 3 7 4 2 2" xfId="32343"/>
    <cellStyle name="Comma 3 3 7 4 2 3" xfId="48199"/>
    <cellStyle name="Comma 3 3 7 4 3" xfId="26535"/>
    <cellStyle name="Comma 3 3 7 4 4" xfId="40003"/>
    <cellStyle name="Comma 3 3 7 5" xfId="18390"/>
    <cellStyle name="Comma 3 3 7 5 2" xfId="30006"/>
    <cellStyle name="Comma 3 3 7 5 3" xfId="45862"/>
    <cellStyle name="Comma 3 3 7 6" xfId="3865"/>
    <cellStyle name="Comma 3 3 7 7" xfId="24198"/>
    <cellStyle name="Comma 3 3 7 8" xfId="36063"/>
    <cellStyle name="Comma 3 3 8" xfId="1524"/>
    <cellStyle name="Comma 3 3 8 2" xfId="8118"/>
    <cellStyle name="Comma 3 3 8 2 2" xfId="11133"/>
    <cellStyle name="Comma 3 3 8 2 2 2" xfId="21859"/>
    <cellStyle name="Comma 3 3 8 2 2 2 2" xfId="33475"/>
    <cellStyle name="Comma 3 3 8 2 2 2 3" xfId="49331"/>
    <cellStyle name="Comma 3 3 8 2 2 3" xfId="27667"/>
    <cellStyle name="Comma 3 3 8 2 2 4" xfId="41274"/>
    <cellStyle name="Comma 3 3 8 2 3" xfId="19741"/>
    <cellStyle name="Comma 3 3 8 2 3 2" xfId="31357"/>
    <cellStyle name="Comma 3 3 8 2 3 3" xfId="47213"/>
    <cellStyle name="Comma 3 3 8 2 4" xfId="25549"/>
    <cellStyle name="Comma 3 3 8 2 5" xfId="38738"/>
    <cellStyle name="Comma 3 3 8 3" xfId="17220"/>
    <cellStyle name="Comma 3 3 8 3 2" xfId="23028"/>
    <cellStyle name="Comma 3 3 8 3 2 2" xfId="34644"/>
    <cellStyle name="Comma 3 3 8 3 2 3" xfId="50500"/>
    <cellStyle name="Comma 3 3 8 3 3" xfId="28836"/>
    <cellStyle name="Comma 3 3 8 3 4" xfId="44692"/>
    <cellStyle name="Comma 3 3 8 4" xfId="9299"/>
    <cellStyle name="Comma 3 3 8 4 2" xfId="20325"/>
    <cellStyle name="Comma 3 3 8 4 2 2" xfId="31941"/>
    <cellStyle name="Comma 3 3 8 4 2 3" xfId="47797"/>
    <cellStyle name="Comma 3 3 8 4 3" xfId="26133"/>
    <cellStyle name="Comma 3 3 8 4 4" xfId="39601"/>
    <cellStyle name="Comma 3 3 8 5" xfId="18572"/>
    <cellStyle name="Comma 3 3 8 5 2" xfId="30188"/>
    <cellStyle name="Comma 3 3 8 5 3" xfId="46044"/>
    <cellStyle name="Comma 3 3 8 6" xfId="4051"/>
    <cellStyle name="Comma 3 3 8 7" xfId="24380"/>
    <cellStyle name="Comma 3 3 8 8" xfId="36248"/>
    <cellStyle name="Comma 3 3 9" xfId="818"/>
    <cellStyle name="Comma 3 3 9 2" xfId="7513"/>
    <cellStyle name="Comma 3 3 9 2 2" xfId="16636"/>
    <cellStyle name="Comma 3 3 9 2 2 2" xfId="22444"/>
    <cellStyle name="Comma 3 3 9 2 2 2 2" xfId="34060"/>
    <cellStyle name="Comma 3 3 9 2 2 2 3" xfId="49916"/>
    <cellStyle name="Comma 3 3 9 2 2 3" xfId="28252"/>
    <cellStyle name="Comma 3 3 9 2 2 4" xfId="44108"/>
    <cellStyle name="Comma 3 3 9 2 3" xfId="19157"/>
    <cellStyle name="Comma 3 3 9 2 3 2" xfId="30773"/>
    <cellStyle name="Comma 3 3 9 2 3 3" xfId="46629"/>
    <cellStyle name="Comma 3 3 9 2 4" xfId="24965"/>
    <cellStyle name="Comma 3 3 9 2 5" xfId="38146"/>
    <cellStyle name="Comma 3 3 9 3" xfId="10512"/>
    <cellStyle name="Comma 3 3 9 3 2" xfId="21275"/>
    <cellStyle name="Comma 3 3 9 3 2 2" xfId="32891"/>
    <cellStyle name="Comma 3 3 9 3 2 3" xfId="48747"/>
    <cellStyle name="Comma 3 3 9 3 3" xfId="27083"/>
    <cellStyle name="Comma 3 3 9 3 4" xfId="40672"/>
    <cellStyle name="Comma 3 3 9 4" xfId="17988"/>
    <cellStyle name="Comma 3 3 9 4 2" xfId="29604"/>
    <cellStyle name="Comma 3 3 9 4 3" xfId="45460"/>
    <cellStyle name="Comma 3 3 9 5" xfId="3354"/>
    <cellStyle name="Comma 3 3 9 6" xfId="23796"/>
    <cellStyle name="Comma 3 3 9 7" xfId="35614"/>
    <cellStyle name="Comma 3 4" xfId="592"/>
    <cellStyle name="Comma 3 4 10" xfId="9136"/>
    <cellStyle name="Comma 3 4 10 2" xfId="20162"/>
    <cellStyle name="Comma 3 4 10 2 2" xfId="31778"/>
    <cellStyle name="Comma 3 4 10 2 3" xfId="47634"/>
    <cellStyle name="Comma 3 4 10 3" xfId="25970"/>
    <cellStyle name="Comma 3 4 10 4" xfId="39438"/>
    <cellStyle name="Comma 3 4 11" xfId="17678"/>
    <cellStyle name="Comma 3 4 11 2" xfId="29294"/>
    <cellStyle name="Comma 3 4 11 3" xfId="45150"/>
    <cellStyle name="Comma 3 4 12" xfId="2676"/>
    <cellStyle name="Comma 3 4 13" xfId="23486"/>
    <cellStyle name="Comma 3 4 14" xfId="35133"/>
    <cellStyle name="Comma 3 4 2" xfId="921"/>
    <cellStyle name="Comma 3 4 2 2" xfId="1650"/>
    <cellStyle name="Comma 3 4 2 2 2" xfId="8215"/>
    <cellStyle name="Comma 3 4 2 2 2 2" xfId="17313"/>
    <cellStyle name="Comma 3 4 2 2 2 2 2" xfId="23121"/>
    <cellStyle name="Comma 3 4 2 2 2 2 2 2" xfId="34737"/>
    <cellStyle name="Comma 3 4 2 2 2 2 2 3" xfId="50593"/>
    <cellStyle name="Comma 3 4 2 2 2 2 3" xfId="28929"/>
    <cellStyle name="Comma 3 4 2 2 2 2 4" xfId="44785"/>
    <cellStyle name="Comma 3 4 2 2 2 3" xfId="19834"/>
    <cellStyle name="Comma 3 4 2 2 2 3 2" xfId="31450"/>
    <cellStyle name="Comma 3 4 2 2 2 3 3" xfId="47306"/>
    <cellStyle name="Comma 3 4 2 2 2 4" xfId="25642"/>
    <cellStyle name="Comma 3 4 2 2 2 5" xfId="38834"/>
    <cellStyle name="Comma 3 4 2 2 3" xfId="11237"/>
    <cellStyle name="Comma 3 4 2 2 3 2" xfId="21952"/>
    <cellStyle name="Comma 3 4 2 2 3 2 2" xfId="33568"/>
    <cellStyle name="Comma 3 4 2 2 3 2 3" xfId="49424"/>
    <cellStyle name="Comma 3 4 2 2 3 3" xfId="27760"/>
    <cellStyle name="Comma 3 4 2 2 3 4" xfId="41373"/>
    <cellStyle name="Comma 3 4 2 2 4" xfId="18665"/>
    <cellStyle name="Comma 3 4 2 2 4 2" xfId="30281"/>
    <cellStyle name="Comma 3 4 2 2 4 3" xfId="46137"/>
    <cellStyle name="Comma 3 4 2 2 5" xfId="4177"/>
    <cellStyle name="Comma 3 4 2 2 6" xfId="24473"/>
    <cellStyle name="Comma 3 4 2 2 7" xfId="36359"/>
    <cellStyle name="Comma 3 4 2 3" xfId="7616"/>
    <cellStyle name="Comma 3 4 2 3 2" xfId="10605"/>
    <cellStyle name="Comma 3 4 2 3 2 2" xfId="21368"/>
    <cellStyle name="Comma 3 4 2 3 2 2 2" xfId="32984"/>
    <cellStyle name="Comma 3 4 2 3 2 2 3" xfId="48840"/>
    <cellStyle name="Comma 3 4 2 3 2 3" xfId="27176"/>
    <cellStyle name="Comma 3 4 2 3 2 4" xfId="40765"/>
    <cellStyle name="Comma 3 4 2 3 3" xfId="19250"/>
    <cellStyle name="Comma 3 4 2 3 3 2" xfId="30866"/>
    <cellStyle name="Comma 3 4 2 3 3 3" xfId="46722"/>
    <cellStyle name="Comma 3 4 2 3 4" xfId="25058"/>
    <cellStyle name="Comma 3 4 2 3 5" xfId="38242"/>
    <cellStyle name="Comma 3 4 2 4" xfId="16729"/>
    <cellStyle name="Comma 3 4 2 4 2" xfId="22537"/>
    <cellStyle name="Comma 3 4 2 4 2 2" xfId="34153"/>
    <cellStyle name="Comma 3 4 2 4 2 3" xfId="50009"/>
    <cellStyle name="Comma 3 4 2 4 3" xfId="28345"/>
    <cellStyle name="Comma 3 4 2 4 4" xfId="44201"/>
    <cellStyle name="Comma 3 4 2 5" xfId="9392"/>
    <cellStyle name="Comma 3 4 2 5 2" xfId="20418"/>
    <cellStyle name="Comma 3 4 2 5 2 2" xfId="32034"/>
    <cellStyle name="Comma 3 4 2 5 2 3" xfId="47890"/>
    <cellStyle name="Comma 3 4 2 5 3" xfId="26226"/>
    <cellStyle name="Comma 3 4 2 5 4" xfId="39694"/>
    <cellStyle name="Comma 3 4 2 6" xfId="18081"/>
    <cellStyle name="Comma 3 4 2 6 2" xfId="29697"/>
    <cellStyle name="Comma 3 4 2 6 3" xfId="45553"/>
    <cellStyle name="Comma 3 4 2 7" xfId="3457"/>
    <cellStyle name="Comma 3 4 2 8" xfId="23889"/>
    <cellStyle name="Comma 3 4 2 9" xfId="35710"/>
    <cellStyle name="Comma 3 4 3" xfId="1143"/>
    <cellStyle name="Comma 3 4 3 2" xfId="1873"/>
    <cellStyle name="Comma 3 4 3 2 2" xfId="8417"/>
    <cellStyle name="Comma 3 4 3 2 2 2" xfId="17459"/>
    <cellStyle name="Comma 3 4 3 2 2 2 2" xfId="23267"/>
    <cellStyle name="Comma 3 4 3 2 2 2 2 2" xfId="34883"/>
    <cellStyle name="Comma 3 4 3 2 2 2 2 3" xfId="50739"/>
    <cellStyle name="Comma 3 4 3 2 2 2 3" xfId="29075"/>
    <cellStyle name="Comma 3 4 3 2 2 2 4" xfId="44931"/>
    <cellStyle name="Comma 3 4 3 2 2 3" xfId="19980"/>
    <cellStyle name="Comma 3 4 3 2 2 3 2" xfId="31596"/>
    <cellStyle name="Comma 3 4 3 2 2 3 3" xfId="47452"/>
    <cellStyle name="Comma 3 4 3 2 2 4" xfId="25788"/>
    <cellStyle name="Comma 3 4 3 2 2 5" xfId="39007"/>
    <cellStyle name="Comma 3 4 3 2 3" xfId="11390"/>
    <cellStyle name="Comma 3 4 3 2 3 2" xfId="22098"/>
    <cellStyle name="Comma 3 4 3 2 3 2 2" xfId="33714"/>
    <cellStyle name="Comma 3 4 3 2 3 2 3" xfId="49570"/>
    <cellStyle name="Comma 3 4 3 2 3 3" xfId="27906"/>
    <cellStyle name="Comma 3 4 3 2 3 4" xfId="41522"/>
    <cellStyle name="Comma 3 4 3 2 4" xfId="18811"/>
    <cellStyle name="Comma 3 4 3 2 4 2" xfId="30427"/>
    <cellStyle name="Comma 3 4 3 2 4 3" xfId="46283"/>
    <cellStyle name="Comma 3 4 3 2 5" xfId="4400"/>
    <cellStyle name="Comma 3 4 3 2 6" xfId="24619"/>
    <cellStyle name="Comma 3 4 3 2 7" xfId="36538"/>
    <cellStyle name="Comma 3 4 3 3" xfId="7773"/>
    <cellStyle name="Comma 3 4 3 3 2" xfId="10778"/>
    <cellStyle name="Comma 3 4 3 3 2 2" xfId="21514"/>
    <cellStyle name="Comma 3 4 3 3 2 2 2" xfId="33130"/>
    <cellStyle name="Comma 3 4 3 3 2 2 3" xfId="48986"/>
    <cellStyle name="Comma 3 4 3 3 2 3" xfId="27322"/>
    <cellStyle name="Comma 3 4 3 3 2 4" xfId="40922"/>
    <cellStyle name="Comma 3 4 3 3 3" xfId="19396"/>
    <cellStyle name="Comma 3 4 3 3 3 2" xfId="31012"/>
    <cellStyle name="Comma 3 4 3 3 3 3" xfId="46868"/>
    <cellStyle name="Comma 3 4 3 3 4" xfId="25204"/>
    <cellStyle name="Comma 3 4 3 3 5" xfId="38393"/>
    <cellStyle name="Comma 3 4 3 4" xfId="16875"/>
    <cellStyle name="Comma 3 4 3 4 2" xfId="22683"/>
    <cellStyle name="Comma 3 4 3 4 2 2" xfId="34299"/>
    <cellStyle name="Comma 3 4 3 4 2 3" xfId="50155"/>
    <cellStyle name="Comma 3 4 3 4 3" xfId="28491"/>
    <cellStyle name="Comma 3 4 3 4 4" xfId="44347"/>
    <cellStyle name="Comma 3 4 3 5" xfId="9538"/>
    <cellStyle name="Comma 3 4 3 5 2" xfId="20564"/>
    <cellStyle name="Comma 3 4 3 5 2 2" xfId="32180"/>
    <cellStyle name="Comma 3 4 3 5 2 3" xfId="48036"/>
    <cellStyle name="Comma 3 4 3 5 3" xfId="26372"/>
    <cellStyle name="Comma 3 4 3 5 4" xfId="39840"/>
    <cellStyle name="Comma 3 4 3 6" xfId="18227"/>
    <cellStyle name="Comma 3 4 3 6 2" xfId="29843"/>
    <cellStyle name="Comma 3 4 3 6 3" xfId="45699"/>
    <cellStyle name="Comma 3 4 3 7" xfId="3670"/>
    <cellStyle name="Comma 3 4 3 8" xfId="24035"/>
    <cellStyle name="Comma 3 4 3 9" xfId="35888"/>
    <cellStyle name="Comma 3 4 4" xfId="1357"/>
    <cellStyle name="Comma 3 4 4 2" xfId="7955"/>
    <cellStyle name="Comma 3 4 4 2 2" xfId="10968"/>
    <cellStyle name="Comma 3 4 4 2 2 2" xfId="21696"/>
    <cellStyle name="Comma 3 4 4 2 2 2 2" xfId="33312"/>
    <cellStyle name="Comma 3 4 4 2 2 2 3" xfId="49168"/>
    <cellStyle name="Comma 3 4 4 2 2 3" xfId="27504"/>
    <cellStyle name="Comma 3 4 4 2 2 4" xfId="41110"/>
    <cellStyle name="Comma 3 4 4 2 3" xfId="19578"/>
    <cellStyle name="Comma 3 4 4 2 3 2" xfId="31194"/>
    <cellStyle name="Comma 3 4 4 2 3 3" xfId="47050"/>
    <cellStyle name="Comma 3 4 4 2 4" xfId="25386"/>
    <cellStyle name="Comma 3 4 4 2 5" xfId="38575"/>
    <cellStyle name="Comma 3 4 4 3" xfId="17057"/>
    <cellStyle name="Comma 3 4 4 3 2" xfId="22865"/>
    <cellStyle name="Comma 3 4 4 3 2 2" xfId="34481"/>
    <cellStyle name="Comma 3 4 4 3 2 3" xfId="50337"/>
    <cellStyle name="Comma 3 4 4 3 3" xfId="28673"/>
    <cellStyle name="Comma 3 4 4 3 4" xfId="44529"/>
    <cellStyle name="Comma 3 4 4 4" xfId="9720"/>
    <cellStyle name="Comma 3 4 4 4 2" xfId="20746"/>
    <cellStyle name="Comma 3 4 4 4 2 2" xfId="32362"/>
    <cellStyle name="Comma 3 4 4 4 2 3" xfId="48218"/>
    <cellStyle name="Comma 3 4 4 4 3" xfId="26554"/>
    <cellStyle name="Comma 3 4 4 4 4" xfId="40022"/>
    <cellStyle name="Comma 3 4 4 5" xfId="18409"/>
    <cellStyle name="Comma 3 4 4 5 2" xfId="30025"/>
    <cellStyle name="Comma 3 4 4 5 3" xfId="45881"/>
    <cellStyle name="Comma 3 4 4 6" xfId="3884"/>
    <cellStyle name="Comma 3 4 4 7" xfId="24217"/>
    <cellStyle name="Comma 3 4 4 8" xfId="36082"/>
    <cellStyle name="Comma 3 4 5" xfId="1572"/>
    <cellStyle name="Comma 3 4 5 2" xfId="8137"/>
    <cellStyle name="Comma 3 4 5 2 2" xfId="11163"/>
    <cellStyle name="Comma 3 4 5 2 2 2" xfId="21878"/>
    <cellStyle name="Comma 3 4 5 2 2 2 2" xfId="33494"/>
    <cellStyle name="Comma 3 4 5 2 2 2 3" xfId="49350"/>
    <cellStyle name="Comma 3 4 5 2 2 3" xfId="27686"/>
    <cellStyle name="Comma 3 4 5 2 2 4" xfId="41299"/>
    <cellStyle name="Comma 3 4 5 2 3" xfId="19760"/>
    <cellStyle name="Comma 3 4 5 2 3 2" xfId="31376"/>
    <cellStyle name="Comma 3 4 5 2 3 3" xfId="47232"/>
    <cellStyle name="Comma 3 4 5 2 4" xfId="25568"/>
    <cellStyle name="Comma 3 4 5 2 5" xfId="38757"/>
    <cellStyle name="Comma 3 4 5 3" xfId="17239"/>
    <cellStyle name="Comma 3 4 5 3 2" xfId="23047"/>
    <cellStyle name="Comma 3 4 5 3 2 2" xfId="34663"/>
    <cellStyle name="Comma 3 4 5 3 2 3" xfId="50519"/>
    <cellStyle name="Comma 3 4 5 3 3" xfId="28855"/>
    <cellStyle name="Comma 3 4 5 3 4" xfId="44711"/>
    <cellStyle name="Comma 3 4 5 4" xfId="9318"/>
    <cellStyle name="Comma 3 4 5 4 2" xfId="20344"/>
    <cellStyle name="Comma 3 4 5 4 2 2" xfId="31960"/>
    <cellStyle name="Comma 3 4 5 4 2 3" xfId="47816"/>
    <cellStyle name="Comma 3 4 5 4 3" xfId="26152"/>
    <cellStyle name="Comma 3 4 5 4 4" xfId="39620"/>
    <cellStyle name="Comma 3 4 5 5" xfId="18591"/>
    <cellStyle name="Comma 3 4 5 5 2" xfId="30207"/>
    <cellStyle name="Comma 3 4 5 5 3" xfId="46063"/>
    <cellStyle name="Comma 3 4 5 6" xfId="4099"/>
    <cellStyle name="Comma 3 4 5 7" xfId="24399"/>
    <cellStyle name="Comma 3 4 5 8" xfId="36282"/>
    <cellStyle name="Comma 3 4 6" xfId="846"/>
    <cellStyle name="Comma 3 4 6 2" xfId="7541"/>
    <cellStyle name="Comma 3 4 6 2 2" xfId="16655"/>
    <cellStyle name="Comma 3 4 6 2 2 2" xfId="22463"/>
    <cellStyle name="Comma 3 4 6 2 2 2 2" xfId="34079"/>
    <cellStyle name="Comma 3 4 6 2 2 2 3" xfId="49935"/>
    <cellStyle name="Comma 3 4 6 2 2 3" xfId="28271"/>
    <cellStyle name="Comma 3 4 6 2 2 4" xfId="44127"/>
    <cellStyle name="Comma 3 4 6 2 3" xfId="19176"/>
    <cellStyle name="Comma 3 4 6 2 3 2" xfId="30792"/>
    <cellStyle name="Comma 3 4 6 2 3 3" xfId="46648"/>
    <cellStyle name="Comma 3 4 6 2 4" xfId="24984"/>
    <cellStyle name="Comma 3 4 6 2 5" xfId="38167"/>
    <cellStyle name="Comma 3 4 6 3" xfId="10531"/>
    <cellStyle name="Comma 3 4 6 3 2" xfId="21294"/>
    <cellStyle name="Comma 3 4 6 3 2 2" xfId="32910"/>
    <cellStyle name="Comma 3 4 6 3 2 3" xfId="48766"/>
    <cellStyle name="Comma 3 4 6 3 3" xfId="27102"/>
    <cellStyle name="Comma 3 4 6 3 4" xfId="40691"/>
    <cellStyle name="Comma 3 4 6 4" xfId="18007"/>
    <cellStyle name="Comma 3 4 6 4 2" xfId="29623"/>
    <cellStyle name="Comma 3 4 6 4 3" xfId="45479"/>
    <cellStyle name="Comma 3 4 6 5" xfId="3382"/>
    <cellStyle name="Comma 3 4 6 6" xfId="23815"/>
    <cellStyle name="Comma 3 4 6 7" xfId="35635"/>
    <cellStyle name="Comma 3 4 7" xfId="3142"/>
    <cellStyle name="Comma 3 4 7 2" xfId="10371"/>
    <cellStyle name="Comma 3 4 7 2 2" xfId="21148"/>
    <cellStyle name="Comma 3 4 7 2 2 2" xfId="32764"/>
    <cellStyle name="Comma 3 4 7 2 2 3" xfId="48620"/>
    <cellStyle name="Comma 3 4 7 2 3" xfId="26956"/>
    <cellStyle name="Comma 3 4 7 2 4" xfId="40538"/>
    <cellStyle name="Comma 3 4 7 3" xfId="17861"/>
    <cellStyle name="Comma 3 4 7 3 2" xfId="29477"/>
    <cellStyle name="Comma 3 4 7 3 3" xfId="45333"/>
    <cellStyle name="Comma 3 4 7 4" xfId="23669"/>
    <cellStyle name="Comma 3 4 7 5" xfId="35449"/>
    <cellStyle name="Comma 3 4 8" xfId="7316"/>
    <cellStyle name="Comma 3 4 8 2" xfId="9986"/>
    <cellStyle name="Comma 3 4 8 2 2" xfId="20965"/>
    <cellStyle name="Comma 3 4 8 2 2 2" xfId="32581"/>
    <cellStyle name="Comma 3 4 8 2 2 3" xfId="48437"/>
    <cellStyle name="Comma 3 4 8 2 3" xfId="26773"/>
    <cellStyle name="Comma 3 4 8 2 4" xfId="40266"/>
    <cellStyle name="Comma 3 4 8 3" xfId="19030"/>
    <cellStyle name="Comma 3 4 8 3 2" xfId="30646"/>
    <cellStyle name="Comma 3 4 8 3 3" xfId="46502"/>
    <cellStyle name="Comma 3 4 8 4" xfId="24838"/>
    <cellStyle name="Comma 3 4 8 5" xfId="37988"/>
    <cellStyle name="Comma 3 4 9" xfId="16509"/>
    <cellStyle name="Comma 3 4 9 2" xfId="22317"/>
    <cellStyle name="Comma 3 4 9 2 2" xfId="33933"/>
    <cellStyle name="Comma 3 4 9 2 3" xfId="49789"/>
    <cellStyle name="Comma 3 4 9 3" xfId="28125"/>
    <cellStyle name="Comma 3 4 9 4" xfId="43981"/>
    <cellStyle name="Comma 3 5" xfId="635"/>
    <cellStyle name="Comma 3 5 10" xfId="17714"/>
    <cellStyle name="Comma 3 5 10 2" xfId="29330"/>
    <cellStyle name="Comma 3 5 10 3" xfId="45186"/>
    <cellStyle name="Comma 3 5 11" xfId="2719"/>
    <cellStyle name="Comma 3 5 12" xfId="23522"/>
    <cellStyle name="Comma 3 5 13" xfId="35174"/>
    <cellStyle name="Comma 3 5 2" xfId="1186"/>
    <cellStyle name="Comma 3 5 2 2" xfId="1909"/>
    <cellStyle name="Comma 3 5 2 2 2" xfId="8453"/>
    <cellStyle name="Comma 3 5 2 2 2 2" xfId="17495"/>
    <cellStyle name="Comma 3 5 2 2 2 2 2" xfId="23303"/>
    <cellStyle name="Comma 3 5 2 2 2 2 2 2" xfId="34919"/>
    <cellStyle name="Comma 3 5 2 2 2 2 2 3" xfId="50775"/>
    <cellStyle name="Comma 3 5 2 2 2 2 3" xfId="29111"/>
    <cellStyle name="Comma 3 5 2 2 2 2 4" xfId="44967"/>
    <cellStyle name="Comma 3 5 2 2 2 3" xfId="20016"/>
    <cellStyle name="Comma 3 5 2 2 2 3 2" xfId="31632"/>
    <cellStyle name="Comma 3 5 2 2 2 3 3" xfId="47488"/>
    <cellStyle name="Comma 3 5 2 2 2 4" xfId="25824"/>
    <cellStyle name="Comma 3 5 2 2 2 5" xfId="39043"/>
    <cellStyle name="Comma 3 5 2 2 3" xfId="11426"/>
    <cellStyle name="Comma 3 5 2 2 3 2" xfId="22134"/>
    <cellStyle name="Comma 3 5 2 2 3 2 2" xfId="33750"/>
    <cellStyle name="Comma 3 5 2 2 3 2 3" xfId="49606"/>
    <cellStyle name="Comma 3 5 2 2 3 3" xfId="27942"/>
    <cellStyle name="Comma 3 5 2 2 3 4" xfId="41558"/>
    <cellStyle name="Comma 3 5 2 2 4" xfId="18847"/>
    <cellStyle name="Comma 3 5 2 2 4 2" xfId="30463"/>
    <cellStyle name="Comma 3 5 2 2 4 3" xfId="46319"/>
    <cellStyle name="Comma 3 5 2 2 5" xfId="4436"/>
    <cellStyle name="Comma 3 5 2 2 6" xfId="24655"/>
    <cellStyle name="Comma 3 5 2 2 7" xfId="36574"/>
    <cellStyle name="Comma 3 5 2 3" xfId="7809"/>
    <cellStyle name="Comma 3 5 2 3 2" xfId="10817"/>
    <cellStyle name="Comma 3 5 2 3 2 2" xfId="21550"/>
    <cellStyle name="Comma 3 5 2 3 2 2 2" xfId="33166"/>
    <cellStyle name="Comma 3 5 2 3 2 2 3" xfId="49022"/>
    <cellStyle name="Comma 3 5 2 3 2 3" xfId="27358"/>
    <cellStyle name="Comma 3 5 2 3 2 4" xfId="40961"/>
    <cellStyle name="Comma 3 5 2 3 3" xfId="19432"/>
    <cellStyle name="Comma 3 5 2 3 3 2" xfId="31048"/>
    <cellStyle name="Comma 3 5 2 3 3 3" xfId="46904"/>
    <cellStyle name="Comma 3 5 2 3 4" xfId="25240"/>
    <cellStyle name="Comma 3 5 2 3 5" xfId="38429"/>
    <cellStyle name="Comma 3 5 2 4" xfId="16911"/>
    <cellStyle name="Comma 3 5 2 4 2" xfId="22719"/>
    <cellStyle name="Comma 3 5 2 4 2 2" xfId="34335"/>
    <cellStyle name="Comma 3 5 2 4 2 3" xfId="50191"/>
    <cellStyle name="Comma 3 5 2 4 3" xfId="28527"/>
    <cellStyle name="Comma 3 5 2 4 4" xfId="44383"/>
    <cellStyle name="Comma 3 5 2 5" xfId="9574"/>
    <cellStyle name="Comma 3 5 2 5 2" xfId="20600"/>
    <cellStyle name="Comma 3 5 2 5 2 2" xfId="32216"/>
    <cellStyle name="Comma 3 5 2 5 2 3" xfId="48072"/>
    <cellStyle name="Comma 3 5 2 5 3" xfId="26408"/>
    <cellStyle name="Comma 3 5 2 5 4" xfId="39876"/>
    <cellStyle name="Comma 3 5 2 6" xfId="18263"/>
    <cellStyle name="Comma 3 5 2 6 2" xfId="29879"/>
    <cellStyle name="Comma 3 5 2 6 3" xfId="45735"/>
    <cellStyle name="Comma 3 5 2 7" xfId="3713"/>
    <cellStyle name="Comma 3 5 2 8" xfId="24071"/>
    <cellStyle name="Comma 3 5 2 9" xfId="35929"/>
    <cellStyle name="Comma 3 5 3" xfId="1393"/>
    <cellStyle name="Comma 3 5 3 2" xfId="7991"/>
    <cellStyle name="Comma 3 5 3 2 2" xfId="11004"/>
    <cellStyle name="Comma 3 5 3 2 2 2" xfId="21732"/>
    <cellStyle name="Comma 3 5 3 2 2 2 2" xfId="33348"/>
    <cellStyle name="Comma 3 5 3 2 2 2 3" xfId="49204"/>
    <cellStyle name="Comma 3 5 3 2 2 3" xfId="27540"/>
    <cellStyle name="Comma 3 5 3 2 2 4" xfId="41146"/>
    <cellStyle name="Comma 3 5 3 2 3" xfId="19614"/>
    <cellStyle name="Comma 3 5 3 2 3 2" xfId="31230"/>
    <cellStyle name="Comma 3 5 3 2 3 3" xfId="47086"/>
    <cellStyle name="Comma 3 5 3 2 4" xfId="25422"/>
    <cellStyle name="Comma 3 5 3 2 5" xfId="38611"/>
    <cellStyle name="Comma 3 5 3 3" xfId="17093"/>
    <cellStyle name="Comma 3 5 3 3 2" xfId="22901"/>
    <cellStyle name="Comma 3 5 3 3 2 2" xfId="34517"/>
    <cellStyle name="Comma 3 5 3 3 2 3" xfId="50373"/>
    <cellStyle name="Comma 3 5 3 3 3" xfId="28709"/>
    <cellStyle name="Comma 3 5 3 3 4" xfId="44565"/>
    <cellStyle name="Comma 3 5 3 4" xfId="9756"/>
    <cellStyle name="Comma 3 5 3 4 2" xfId="20782"/>
    <cellStyle name="Comma 3 5 3 4 2 2" xfId="32398"/>
    <cellStyle name="Comma 3 5 3 4 2 3" xfId="48254"/>
    <cellStyle name="Comma 3 5 3 4 3" xfId="26590"/>
    <cellStyle name="Comma 3 5 3 4 4" xfId="40058"/>
    <cellStyle name="Comma 3 5 3 5" xfId="18445"/>
    <cellStyle name="Comma 3 5 3 5 2" xfId="30061"/>
    <cellStyle name="Comma 3 5 3 5 3" xfId="45917"/>
    <cellStyle name="Comma 3 5 3 6" xfId="3920"/>
    <cellStyle name="Comma 3 5 3 7" xfId="24253"/>
    <cellStyle name="Comma 3 5 3 8" xfId="36118"/>
    <cellStyle name="Comma 3 5 4" xfId="1691"/>
    <cellStyle name="Comma 3 5 4 2" xfId="8251"/>
    <cellStyle name="Comma 3 5 4 2 2" xfId="11276"/>
    <cellStyle name="Comma 3 5 4 2 2 2" xfId="21988"/>
    <cellStyle name="Comma 3 5 4 2 2 2 2" xfId="33604"/>
    <cellStyle name="Comma 3 5 4 2 2 2 3" xfId="49460"/>
    <cellStyle name="Comma 3 5 4 2 2 3" xfId="27796"/>
    <cellStyle name="Comma 3 5 4 2 2 4" xfId="41411"/>
    <cellStyle name="Comma 3 5 4 2 3" xfId="19870"/>
    <cellStyle name="Comma 3 5 4 2 3 2" xfId="31486"/>
    <cellStyle name="Comma 3 5 4 2 3 3" xfId="47342"/>
    <cellStyle name="Comma 3 5 4 2 4" xfId="25678"/>
    <cellStyle name="Comma 3 5 4 2 5" xfId="38870"/>
    <cellStyle name="Comma 3 5 4 3" xfId="17349"/>
    <cellStyle name="Comma 3 5 4 3 2" xfId="23157"/>
    <cellStyle name="Comma 3 5 4 3 2 2" xfId="34773"/>
    <cellStyle name="Comma 3 5 4 3 2 3" xfId="50629"/>
    <cellStyle name="Comma 3 5 4 3 3" xfId="28965"/>
    <cellStyle name="Comma 3 5 4 3 4" xfId="44821"/>
    <cellStyle name="Comma 3 5 4 4" xfId="9428"/>
    <cellStyle name="Comma 3 5 4 4 2" xfId="20454"/>
    <cellStyle name="Comma 3 5 4 4 2 2" xfId="32070"/>
    <cellStyle name="Comma 3 5 4 4 2 3" xfId="47926"/>
    <cellStyle name="Comma 3 5 4 4 3" xfId="26262"/>
    <cellStyle name="Comma 3 5 4 4 4" xfId="39730"/>
    <cellStyle name="Comma 3 5 4 5" xfId="18701"/>
    <cellStyle name="Comma 3 5 4 5 2" xfId="30317"/>
    <cellStyle name="Comma 3 5 4 5 3" xfId="46173"/>
    <cellStyle name="Comma 3 5 4 6" xfId="4218"/>
    <cellStyle name="Comma 3 5 4 7" xfId="24509"/>
    <cellStyle name="Comma 3 5 4 8" xfId="36398"/>
    <cellStyle name="Comma 3 5 5" xfId="959"/>
    <cellStyle name="Comma 3 5 5 2" xfId="7654"/>
    <cellStyle name="Comma 3 5 5 2 2" xfId="16765"/>
    <cellStyle name="Comma 3 5 5 2 2 2" xfId="22573"/>
    <cellStyle name="Comma 3 5 5 2 2 2 2" xfId="34189"/>
    <cellStyle name="Comma 3 5 5 2 2 2 3" xfId="50045"/>
    <cellStyle name="Comma 3 5 5 2 2 3" xfId="28381"/>
    <cellStyle name="Comma 3 5 5 2 2 4" xfId="44237"/>
    <cellStyle name="Comma 3 5 5 2 3" xfId="19286"/>
    <cellStyle name="Comma 3 5 5 2 3 2" xfId="30902"/>
    <cellStyle name="Comma 3 5 5 2 3 3" xfId="46758"/>
    <cellStyle name="Comma 3 5 5 2 4" xfId="25094"/>
    <cellStyle name="Comma 3 5 5 2 5" xfId="38279"/>
    <cellStyle name="Comma 3 5 5 3" xfId="10641"/>
    <cellStyle name="Comma 3 5 5 3 2" xfId="21404"/>
    <cellStyle name="Comma 3 5 5 3 2 2" xfId="33020"/>
    <cellStyle name="Comma 3 5 5 3 2 3" xfId="48876"/>
    <cellStyle name="Comma 3 5 5 3 3" xfId="27212"/>
    <cellStyle name="Comma 3 5 5 3 4" xfId="40801"/>
    <cellStyle name="Comma 3 5 5 4" xfId="18117"/>
    <cellStyle name="Comma 3 5 5 4 2" xfId="29733"/>
    <cellStyle name="Comma 3 5 5 4 3" xfId="45589"/>
    <cellStyle name="Comma 3 5 5 5" xfId="3495"/>
    <cellStyle name="Comma 3 5 5 6" xfId="23925"/>
    <cellStyle name="Comma 3 5 5 7" xfId="35747"/>
    <cellStyle name="Comma 3 5 6" xfId="3182"/>
    <cellStyle name="Comma 3 5 6 2" xfId="10411"/>
    <cellStyle name="Comma 3 5 6 2 2" xfId="21184"/>
    <cellStyle name="Comma 3 5 6 2 2 2" xfId="32800"/>
    <cellStyle name="Comma 3 5 6 2 2 3" xfId="48656"/>
    <cellStyle name="Comma 3 5 6 2 3" xfId="26992"/>
    <cellStyle name="Comma 3 5 6 2 4" xfId="40577"/>
    <cellStyle name="Comma 3 5 6 3" xfId="17897"/>
    <cellStyle name="Comma 3 5 6 3 2" xfId="29513"/>
    <cellStyle name="Comma 3 5 6 3 3" xfId="45369"/>
    <cellStyle name="Comma 3 5 6 4" xfId="23705"/>
    <cellStyle name="Comma 3 5 6 5" xfId="35488"/>
    <cellStyle name="Comma 3 5 7" xfId="7352"/>
    <cellStyle name="Comma 3 5 7 2" xfId="10025"/>
    <cellStyle name="Comma 3 5 7 2 2" xfId="21001"/>
    <cellStyle name="Comma 3 5 7 2 2 2" xfId="32617"/>
    <cellStyle name="Comma 3 5 7 2 2 3" xfId="48473"/>
    <cellStyle name="Comma 3 5 7 2 3" xfId="26809"/>
    <cellStyle name="Comma 3 5 7 2 4" xfId="40304"/>
    <cellStyle name="Comma 3 5 7 3" xfId="19066"/>
    <cellStyle name="Comma 3 5 7 3 2" xfId="30682"/>
    <cellStyle name="Comma 3 5 7 3 3" xfId="46538"/>
    <cellStyle name="Comma 3 5 7 4" xfId="24874"/>
    <cellStyle name="Comma 3 5 7 5" xfId="38024"/>
    <cellStyle name="Comma 3 5 8" xfId="16545"/>
    <cellStyle name="Comma 3 5 8 2" xfId="22353"/>
    <cellStyle name="Comma 3 5 8 2 2" xfId="33969"/>
    <cellStyle name="Comma 3 5 8 2 3" xfId="49825"/>
    <cellStyle name="Comma 3 5 8 3" xfId="28161"/>
    <cellStyle name="Comma 3 5 8 4" xfId="44017"/>
    <cellStyle name="Comma 3 5 9" xfId="9172"/>
    <cellStyle name="Comma 3 5 9 2" xfId="20198"/>
    <cellStyle name="Comma 3 5 9 2 2" xfId="31814"/>
    <cellStyle name="Comma 3 5 9 2 3" xfId="47670"/>
    <cellStyle name="Comma 3 5 9 3" xfId="26006"/>
    <cellStyle name="Comma 3 5 9 4" xfId="39474"/>
    <cellStyle name="Comma 3 6" xfId="687"/>
    <cellStyle name="Comma 3 6 10" xfId="17750"/>
    <cellStyle name="Comma 3 6 10 2" xfId="29366"/>
    <cellStyle name="Comma 3 6 10 3" xfId="45222"/>
    <cellStyle name="Comma 3 6 11" xfId="2771"/>
    <cellStyle name="Comma 3 6 12" xfId="23558"/>
    <cellStyle name="Comma 3 6 13" xfId="35217"/>
    <cellStyle name="Comma 3 6 2" xfId="1238"/>
    <cellStyle name="Comma 3 6 2 2" xfId="1945"/>
    <cellStyle name="Comma 3 6 2 2 2" xfId="8489"/>
    <cellStyle name="Comma 3 6 2 2 2 2" xfId="17531"/>
    <cellStyle name="Comma 3 6 2 2 2 2 2" xfId="23339"/>
    <cellStyle name="Comma 3 6 2 2 2 2 2 2" xfId="34955"/>
    <cellStyle name="Comma 3 6 2 2 2 2 2 3" xfId="50811"/>
    <cellStyle name="Comma 3 6 2 2 2 2 3" xfId="29147"/>
    <cellStyle name="Comma 3 6 2 2 2 2 4" xfId="45003"/>
    <cellStyle name="Comma 3 6 2 2 2 3" xfId="20052"/>
    <cellStyle name="Comma 3 6 2 2 2 3 2" xfId="31668"/>
    <cellStyle name="Comma 3 6 2 2 2 3 3" xfId="47524"/>
    <cellStyle name="Comma 3 6 2 2 2 4" xfId="25860"/>
    <cellStyle name="Comma 3 6 2 2 2 5" xfId="39079"/>
    <cellStyle name="Comma 3 6 2 2 3" xfId="11462"/>
    <cellStyle name="Comma 3 6 2 2 3 2" xfId="22170"/>
    <cellStyle name="Comma 3 6 2 2 3 2 2" xfId="33786"/>
    <cellStyle name="Comma 3 6 2 2 3 2 3" xfId="49642"/>
    <cellStyle name="Comma 3 6 2 2 3 3" xfId="27978"/>
    <cellStyle name="Comma 3 6 2 2 3 4" xfId="41594"/>
    <cellStyle name="Comma 3 6 2 2 4" xfId="18883"/>
    <cellStyle name="Comma 3 6 2 2 4 2" xfId="30499"/>
    <cellStyle name="Comma 3 6 2 2 4 3" xfId="46355"/>
    <cellStyle name="Comma 3 6 2 2 5" xfId="4472"/>
    <cellStyle name="Comma 3 6 2 2 6" xfId="24691"/>
    <cellStyle name="Comma 3 6 2 2 7" xfId="36610"/>
    <cellStyle name="Comma 3 6 2 3" xfId="7845"/>
    <cellStyle name="Comma 3 6 2 3 2" xfId="10857"/>
    <cellStyle name="Comma 3 6 2 3 2 2" xfId="21586"/>
    <cellStyle name="Comma 3 6 2 3 2 2 2" xfId="33202"/>
    <cellStyle name="Comma 3 6 2 3 2 2 3" xfId="49058"/>
    <cellStyle name="Comma 3 6 2 3 2 3" xfId="27394"/>
    <cellStyle name="Comma 3 6 2 3 2 4" xfId="40999"/>
    <cellStyle name="Comma 3 6 2 3 3" xfId="19468"/>
    <cellStyle name="Comma 3 6 2 3 3 2" xfId="31084"/>
    <cellStyle name="Comma 3 6 2 3 3 3" xfId="46940"/>
    <cellStyle name="Comma 3 6 2 3 4" xfId="25276"/>
    <cellStyle name="Comma 3 6 2 3 5" xfId="38465"/>
    <cellStyle name="Comma 3 6 2 4" xfId="16947"/>
    <cellStyle name="Comma 3 6 2 4 2" xfId="22755"/>
    <cellStyle name="Comma 3 6 2 4 2 2" xfId="34371"/>
    <cellStyle name="Comma 3 6 2 4 2 3" xfId="50227"/>
    <cellStyle name="Comma 3 6 2 4 3" xfId="28563"/>
    <cellStyle name="Comma 3 6 2 4 4" xfId="44419"/>
    <cellStyle name="Comma 3 6 2 5" xfId="9610"/>
    <cellStyle name="Comma 3 6 2 5 2" xfId="20636"/>
    <cellStyle name="Comma 3 6 2 5 2 2" xfId="32252"/>
    <cellStyle name="Comma 3 6 2 5 2 3" xfId="48108"/>
    <cellStyle name="Comma 3 6 2 5 3" xfId="26444"/>
    <cellStyle name="Comma 3 6 2 5 4" xfId="39912"/>
    <cellStyle name="Comma 3 6 2 6" xfId="18299"/>
    <cellStyle name="Comma 3 6 2 6 2" xfId="29915"/>
    <cellStyle name="Comma 3 6 2 6 3" xfId="45771"/>
    <cellStyle name="Comma 3 6 2 7" xfId="3765"/>
    <cellStyle name="Comma 3 6 2 8" xfId="24107"/>
    <cellStyle name="Comma 3 6 2 9" xfId="35972"/>
    <cellStyle name="Comma 3 6 3" xfId="1429"/>
    <cellStyle name="Comma 3 6 3 2" xfId="8027"/>
    <cellStyle name="Comma 3 6 3 2 2" xfId="11040"/>
    <cellStyle name="Comma 3 6 3 2 2 2" xfId="21768"/>
    <cellStyle name="Comma 3 6 3 2 2 2 2" xfId="33384"/>
    <cellStyle name="Comma 3 6 3 2 2 2 3" xfId="49240"/>
    <cellStyle name="Comma 3 6 3 2 2 3" xfId="27576"/>
    <cellStyle name="Comma 3 6 3 2 2 4" xfId="41182"/>
    <cellStyle name="Comma 3 6 3 2 3" xfId="19650"/>
    <cellStyle name="Comma 3 6 3 2 3 2" xfId="31266"/>
    <cellStyle name="Comma 3 6 3 2 3 3" xfId="47122"/>
    <cellStyle name="Comma 3 6 3 2 4" xfId="25458"/>
    <cellStyle name="Comma 3 6 3 2 5" xfId="38647"/>
    <cellStyle name="Comma 3 6 3 3" xfId="17129"/>
    <cellStyle name="Comma 3 6 3 3 2" xfId="22937"/>
    <cellStyle name="Comma 3 6 3 3 2 2" xfId="34553"/>
    <cellStyle name="Comma 3 6 3 3 2 3" xfId="50409"/>
    <cellStyle name="Comma 3 6 3 3 3" xfId="28745"/>
    <cellStyle name="Comma 3 6 3 3 4" xfId="44601"/>
    <cellStyle name="Comma 3 6 3 4" xfId="9792"/>
    <cellStyle name="Comma 3 6 3 4 2" xfId="20818"/>
    <cellStyle name="Comma 3 6 3 4 2 2" xfId="32434"/>
    <cellStyle name="Comma 3 6 3 4 2 3" xfId="48290"/>
    <cellStyle name="Comma 3 6 3 4 3" xfId="26626"/>
    <cellStyle name="Comma 3 6 3 4 4" xfId="40094"/>
    <cellStyle name="Comma 3 6 3 5" xfId="18481"/>
    <cellStyle name="Comma 3 6 3 5 2" xfId="30097"/>
    <cellStyle name="Comma 3 6 3 5 3" xfId="45953"/>
    <cellStyle name="Comma 3 6 3 6" xfId="3956"/>
    <cellStyle name="Comma 3 6 3 7" xfId="24289"/>
    <cellStyle name="Comma 3 6 3 8" xfId="36154"/>
    <cellStyle name="Comma 3 6 4" xfId="1739"/>
    <cellStyle name="Comma 3 6 4 2" xfId="8287"/>
    <cellStyle name="Comma 3 6 4 2 2" xfId="11315"/>
    <cellStyle name="Comma 3 6 4 2 2 2" xfId="22024"/>
    <cellStyle name="Comma 3 6 4 2 2 2 2" xfId="33640"/>
    <cellStyle name="Comma 3 6 4 2 2 2 3" xfId="49496"/>
    <cellStyle name="Comma 3 6 4 2 2 3" xfId="27832"/>
    <cellStyle name="Comma 3 6 4 2 2 4" xfId="41447"/>
    <cellStyle name="Comma 3 6 4 2 3" xfId="19906"/>
    <cellStyle name="Comma 3 6 4 2 3 2" xfId="31522"/>
    <cellStyle name="Comma 3 6 4 2 3 3" xfId="47378"/>
    <cellStyle name="Comma 3 6 4 2 4" xfId="25714"/>
    <cellStyle name="Comma 3 6 4 2 5" xfId="38906"/>
    <cellStyle name="Comma 3 6 4 3" xfId="17385"/>
    <cellStyle name="Comma 3 6 4 3 2" xfId="23193"/>
    <cellStyle name="Comma 3 6 4 3 2 2" xfId="34809"/>
    <cellStyle name="Comma 3 6 4 3 2 3" xfId="50665"/>
    <cellStyle name="Comma 3 6 4 3 3" xfId="29001"/>
    <cellStyle name="Comma 3 6 4 3 4" xfId="44857"/>
    <cellStyle name="Comma 3 6 4 4" xfId="9464"/>
    <cellStyle name="Comma 3 6 4 4 2" xfId="20490"/>
    <cellStyle name="Comma 3 6 4 4 2 2" xfId="32106"/>
    <cellStyle name="Comma 3 6 4 4 2 3" xfId="47962"/>
    <cellStyle name="Comma 3 6 4 4 3" xfId="26298"/>
    <cellStyle name="Comma 3 6 4 4 4" xfId="39766"/>
    <cellStyle name="Comma 3 6 4 5" xfId="18737"/>
    <cellStyle name="Comma 3 6 4 5 2" xfId="30353"/>
    <cellStyle name="Comma 3 6 4 5 3" xfId="46209"/>
    <cellStyle name="Comma 3 6 4 6" xfId="4266"/>
    <cellStyle name="Comma 3 6 4 7" xfId="24545"/>
    <cellStyle name="Comma 3 6 4 8" xfId="36437"/>
    <cellStyle name="Comma 3 6 5" xfId="999"/>
    <cellStyle name="Comma 3 6 5 2" xfId="7694"/>
    <cellStyle name="Comma 3 6 5 2 2" xfId="16801"/>
    <cellStyle name="Comma 3 6 5 2 2 2" xfId="22609"/>
    <cellStyle name="Comma 3 6 5 2 2 2 2" xfId="34225"/>
    <cellStyle name="Comma 3 6 5 2 2 2 3" xfId="50081"/>
    <cellStyle name="Comma 3 6 5 2 2 3" xfId="28417"/>
    <cellStyle name="Comma 3 6 5 2 2 4" xfId="44273"/>
    <cellStyle name="Comma 3 6 5 2 3" xfId="19322"/>
    <cellStyle name="Comma 3 6 5 2 3 2" xfId="30938"/>
    <cellStyle name="Comma 3 6 5 2 3 3" xfId="46794"/>
    <cellStyle name="Comma 3 6 5 2 4" xfId="25130"/>
    <cellStyle name="Comma 3 6 5 2 5" xfId="38317"/>
    <cellStyle name="Comma 3 6 5 3" xfId="10677"/>
    <cellStyle name="Comma 3 6 5 3 2" xfId="21440"/>
    <cellStyle name="Comma 3 6 5 3 2 2" xfId="33056"/>
    <cellStyle name="Comma 3 6 5 3 2 3" xfId="48912"/>
    <cellStyle name="Comma 3 6 5 3 3" xfId="27248"/>
    <cellStyle name="Comma 3 6 5 3 4" xfId="40837"/>
    <cellStyle name="Comma 3 6 5 4" xfId="18153"/>
    <cellStyle name="Comma 3 6 5 4 2" xfId="29769"/>
    <cellStyle name="Comma 3 6 5 4 3" xfId="45625"/>
    <cellStyle name="Comma 3 6 5 5" xfId="3535"/>
    <cellStyle name="Comma 3 6 5 6" xfId="23961"/>
    <cellStyle name="Comma 3 6 5 7" xfId="35785"/>
    <cellStyle name="Comma 3 6 6" xfId="3227"/>
    <cellStyle name="Comma 3 6 6 2" xfId="10455"/>
    <cellStyle name="Comma 3 6 6 2 2" xfId="21220"/>
    <cellStyle name="Comma 3 6 6 2 2 2" xfId="32836"/>
    <cellStyle name="Comma 3 6 6 2 2 3" xfId="48692"/>
    <cellStyle name="Comma 3 6 6 2 3" xfId="27028"/>
    <cellStyle name="Comma 3 6 6 2 4" xfId="40617"/>
    <cellStyle name="Comma 3 6 6 3" xfId="17933"/>
    <cellStyle name="Comma 3 6 6 3 2" xfId="29549"/>
    <cellStyle name="Comma 3 6 6 3 3" xfId="45405"/>
    <cellStyle name="Comma 3 6 6 4" xfId="23741"/>
    <cellStyle name="Comma 3 6 6 5" xfId="35528"/>
    <cellStyle name="Comma 3 6 7" xfId="7388"/>
    <cellStyle name="Comma 3 6 7 2" xfId="10064"/>
    <cellStyle name="Comma 3 6 7 2 2" xfId="21037"/>
    <cellStyle name="Comma 3 6 7 2 2 2" xfId="32653"/>
    <cellStyle name="Comma 3 6 7 2 2 3" xfId="48509"/>
    <cellStyle name="Comma 3 6 7 2 3" xfId="26845"/>
    <cellStyle name="Comma 3 6 7 2 4" xfId="40340"/>
    <cellStyle name="Comma 3 6 7 3" xfId="19102"/>
    <cellStyle name="Comma 3 6 7 3 2" xfId="30718"/>
    <cellStyle name="Comma 3 6 7 3 3" xfId="46574"/>
    <cellStyle name="Comma 3 6 7 4" xfId="24910"/>
    <cellStyle name="Comma 3 6 7 5" xfId="38060"/>
    <cellStyle name="Comma 3 6 8" xfId="16581"/>
    <cellStyle name="Comma 3 6 8 2" xfId="22389"/>
    <cellStyle name="Comma 3 6 8 2 2" xfId="34005"/>
    <cellStyle name="Comma 3 6 8 2 3" xfId="49861"/>
    <cellStyle name="Comma 3 6 8 3" xfId="28197"/>
    <cellStyle name="Comma 3 6 8 4" xfId="44053"/>
    <cellStyle name="Comma 3 6 9" xfId="9208"/>
    <cellStyle name="Comma 3 6 9 2" xfId="20234"/>
    <cellStyle name="Comma 3 6 9 2 2" xfId="31850"/>
    <cellStyle name="Comma 3 6 9 2 3" xfId="47706"/>
    <cellStyle name="Comma 3 6 9 3" xfId="26042"/>
    <cellStyle name="Comma 3 6 9 4" xfId="39510"/>
    <cellStyle name="Comma 3 7" xfId="522"/>
    <cellStyle name="Comma 3 7 10" xfId="17641"/>
    <cellStyle name="Comma 3 7 10 2" xfId="29257"/>
    <cellStyle name="Comma 3 7 10 3" xfId="45113"/>
    <cellStyle name="Comma 3 7 11" xfId="2633"/>
    <cellStyle name="Comma 3 7 12" xfId="23449"/>
    <cellStyle name="Comma 3 7 13" xfId="35093"/>
    <cellStyle name="Comma 3 7 2" xfId="1281"/>
    <cellStyle name="Comma 3 7 2 2" xfId="1981"/>
    <cellStyle name="Comma 3 7 2 2 2" xfId="8525"/>
    <cellStyle name="Comma 3 7 2 2 2 2" xfId="17567"/>
    <cellStyle name="Comma 3 7 2 2 2 2 2" xfId="23375"/>
    <cellStyle name="Comma 3 7 2 2 2 2 2 2" xfId="34991"/>
    <cellStyle name="Comma 3 7 2 2 2 2 2 3" xfId="50847"/>
    <cellStyle name="Comma 3 7 2 2 2 2 3" xfId="29183"/>
    <cellStyle name="Comma 3 7 2 2 2 2 4" xfId="45039"/>
    <cellStyle name="Comma 3 7 2 2 2 3" xfId="20088"/>
    <cellStyle name="Comma 3 7 2 2 2 3 2" xfId="31704"/>
    <cellStyle name="Comma 3 7 2 2 2 3 3" xfId="47560"/>
    <cellStyle name="Comma 3 7 2 2 2 4" xfId="25896"/>
    <cellStyle name="Comma 3 7 2 2 2 5" xfId="39115"/>
    <cellStyle name="Comma 3 7 2 2 3" xfId="11498"/>
    <cellStyle name="Comma 3 7 2 2 3 2" xfId="22206"/>
    <cellStyle name="Comma 3 7 2 2 3 2 2" xfId="33822"/>
    <cellStyle name="Comma 3 7 2 2 3 2 3" xfId="49678"/>
    <cellStyle name="Comma 3 7 2 2 3 3" xfId="28014"/>
    <cellStyle name="Comma 3 7 2 2 3 4" xfId="41630"/>
    <cellStyle name="Comma 3 7 2 2 4" xfId="18919"/>
    <cellStyle name="Comma 3 7 2 2 4 2" xfId="30535"/>
    <cellStyle name="Comma 3 7 2 2 4 3" xfId="46391"/>
    <cellStyle name="Comma 3 7 2 2 5" xfId="4508"/>
    <cellStyle name="Comma 3 7 2 2 6" xfId="24727"/>
    <cellStyle name="Comma 3 7 2 2 7" xfId="36646"/>
    <cellStyle name="Comma 3 7 2 3" xfId="7881"/>
    <cellStyle name="Comma 3 7 2 3 2" xfId="10893"/>
    <cellStyle name="Comma 3 7 2 3 2 2" xfId="21622"/>
    <cellStyle name="Comma 3 7 2 3 2 2 2" xfId="33238"/>
    <cellStyle name="Comma 3 7 2 3 2 2 3" xfId="49094"/>
    <cellStyle name="Comma 3 7 2 3 2 3" xfId="27430"/>
    <cellStyle name="Comma 3 7 2 3 2 4" xfId="41035"/>
    <cellStyle name="Comma 3 7 2 3 3" xfId="19504"/>
    <cellStyle name="Comma 3 7 2 3 3 2" xfId="31120"/>
    <cellStyle name="Comma 3 7 2 3 3 3" xfId="46976"/>
    <cellStyle name="Comma 3 7 2 3 4" xfId="25312"/>
    <cellStyle name="Comma 3 7 2 3 5" xfId="38501"/>
    <cellStyle name="Comma 3 7 2 4" xfId="16983"/>
    <cellStyle name="Comma 3 7 2 4 2" xfId="22791"/>
    <cellStyle name="Comma 3 7 2 4 2 2" xfId="34407"/>
    <cellStyle name="Comma 3 7 2 4 2 3" xfId="50263"/>
    <cellStyle name="Comma 3 7 2 4 3" xfId="28599"/>
    <cellStyle name="Comma 3 7 2 4 4" xfId="44455"/>
    <cellStyle name="Comma 3 7 2 5" xfId="9646"/>
    <cellStyle name="Comma 3 7 2 5 2" xfId="20672"/>
    <cellStyle name="Comma 3 7 2 5 2 2" xfId="32288"/>
    <cellStyle name="Comma 3 7 2 5 2 3" xfId="48144"/>
    <cellStyle name="Comma 3 7 2 5 3" xfId="26480"/>
    <cellStyle name="Comma 3 7 2 5 4" xfId="39948"/>
    <cellStyle name="Comma 3 7 2 6" xfId="18335"/>
    <cellStyle name="Comma 3 7 2 6 2" xfId="29951"/>
    <cellStyle name="Comma 3 7 2 6 3" xfId="45807"/>
    <cellStyle name="Comma 3 7 2 7" xfId="3808"/>
    <cellStyle name="Comma 3 7 2 8" xfId="24143"/>
    <cellStyle name="Comma 3 7 2 9" xfId="36008"/>
    <cellStyle name="Comma 3 7 3" xfId="1465"/>
    <cellStyle name="Comma 3 7 3 2" xfId="8063"/>
    <cellStyle name="Comma 3 7 3 2 2" xfId="11076"/>
    <cellStyle name="Comma 3 7 3 2 2 2" xfId="21804"/>
    <cellStyle name="Comma 3 7 3 2 2 2 2" xfId="33420"/>
    <cellStyle name="Comma 3 7 3 2 2 2 3" xfId="49276"/>
    <cellStyle name="Comma 3 7 3 2 2 3" xfId="27612"/>
    <cellStyle name="Comma 3 7 3 2 2 4" xfId="41218"/>
    <cellStyle name="Comma 3 7 3 2 3" xfId="19686"/>
    <cellStyle name="Comma 3 7 3 2 3 2" xfId="31302"/>
    <cellStyle name="Comma 3 7 3 2 3 3" xfId="47158"/>
    <cellStyle name="Comma 3 7 3 2 4" xfId="25494"/>
    <cellStyle name="Comma 3 7 3 2 5" xfId="38683"/>
    <cellStyle name="Comma 3 7 3 3" xfId="17165"/>
    <cellStyle name="Comma 3 7 3 3 2" xfId="22973"/>
    <cellStyle name="Comma 3 7 3 3 2 2" xfId="34589"/>
    <cellStyle name="Comma 3 7 3 3 2 3" xfId="50445"/>
    <cellStyle name="Comma 3 7 3 3 3" xfId="28781"/>
    <cellStyle name="Comma 3 7 3 3 4" xfId="44637"/>
    <cellStyle name="Comma 3 7 3 4" xfId="9828"/>
    <cellStyle name="Comma 3 7 3 4 2" xfId="20854"/>
    <cellStyle name="Comma 3 7 3 4 2 2" xfId="32470"/>
    <cellStyle name="Comma 3 7 3 4 2 3" xfId="48326"/>
    <cellStyle name="Comma 3 7 3 4 3" xfId="26662"/>
    <cellStyle name="Comma 3 7 3 4 4" xfId="40130"/>
    <cellStyle name="Comma 3 7 3 5" xfId="18517"/>
    <cellStyle name="Comma 3 7 3 5 2" xfId="30133"/>
    <cellStyle name="Comma 3 7 3 5 3" xfId="45989"/>
    <cellStyle name="Comma 3 7 3 6" xfId="3992"/>
    <cellStyle name="Comma 3 7 3 7" xfId="24325"/>
    <cellStyle name="Comma 3 7 3 8" xfId="36190"/>
    <cellStyle name="Comma 3 7 4" xfId="1609"/>
    <cellStyle name="Comma 3 7 4 2" xfId="8174"/>
    <cellStyle name="Comma 3 7 4 2 2" xfId="11200"/>
    <cellStyle name="Comma 3 7 4 2 2 2" xfId="21915"/>
    <cellStyle name="Comma 3 7 4 2 2 2 2" xfId="33531"/>
    <cellStyle name="Comma 3 7 4 2 2 2 3" xfId="49387"/>
    <cellStyle name="Comma 3 7 4 2 2 3" xfId="27723"/>
    <cellStyle name="Comma 3 7 4 2 2 4" xfId="41336"/>
    <cellStyle name="Comma 3 7 4 2 3" xfId="19797"/>
    <cellStyle name="Comma 3 7 4 2 3 2" xfId="31413"/>
    <cellStyle name="Comma 3 7 4 2 3 3" xfId="47269"/>
    <cellStyle name="Comma 3 7 4 2 4" xfId="25605"/>
    <cellStyle name="Comma 3 7 4 2 5" xfId="38794"/>
    <cellStyle name="Comma 3 7 4 3" xfId="17276"/>
    <cellStyle name="Comma 3 7 4 3 2" xfId="23084"/>
    <cellStyle name="Comma 3 7 4 3 2 2" xfId="34700"/>
    <cellStyle name="Comma 3 7 4 3 2 3" xfId="50556"/>
    <cellStyle name="Comma 3 7 4 3 3" xfId="28892"/>
    <cellStyle name="Comma 3 7 4 3 4" xfId="44748"/>
    <cellStyle name="Comma 3 7 4 4" xfId="9355"/>
    <cellStyle name="Comma 3 7 4 4 2" xfId="20381"/>
    <cellStyle name="Comma 3 7 4 4 2 2" xfId="31997"/>
    <cellStyle name="Comma 3 7 4 4 2 3" xfId="47853"/>
    <cellStyle name="Comma 3 7 4 4 3" xfId="26189"/>
    <cellStyle name="Comma 3 7 4 4 4" xfId="39657"/>
    <cellStyle name="Comma 3 7 4 5" xfId="18628"/>
    <cellStyle name="Comma 3 7 4 5 2" xfId="30244"/>
    <cellStyle name="Comma 3 7 4 5 3" xfId="46100"/>
    <cellStyle name="Comma 3 7 4 6" xfId="4136"/>
    <cellStyle name="Comma 3 7 4 7" xfId="24436"/>
    <cellStyle name="Comma 3 7 4 8" xfId="36319"/>
    <cellStyle name="Comma 3 7 5" xfId="884"/>
    <cellStyle name="Comma 3 7 5 2" xfId="7579"/>
    <cellStyle name="Comma 3 7 5 2 2" xfId="16692"/>
    <cellStyle name="Comma 3 7 5 2 2 2" xfId="22500"/>
    <cellStyle name="Comma 3 7 5 2 2 2 2" xfId="34116"/>
    <cellStyle name="Comma 3 7 5 2 2 2 3" xfId="49972"/>
    <cellStyle name="Comma 3 7 5 2 2 3" xfId="28308"/>
    <cellStyle name="Comma 3 7 5 2 2 4" xfId="44164"/>
    <cellStyle name="Comma 3 7 5 2 3" xfId="19213"/>
    <cellStyle name="Comma 3 7 5 2 3 2" xfId="30829"/>
    <cellStyle name="Comma 3 7 5 2 3 3" xfId="46685"/>
    <cellStyle name="Comma 3 7 5 2 4" xfId="25021"/>
    <cellStyle name="Comma 3 7 5 2 5" xfId="38205"/>
    <cellStyle name="Comma 3 7 5 3" xfId="10568"/>
    <cellStyle name="Comma 3 7 5 3 2" xfId="21331"/>
    <cellStyle name="Comma 3 7 5 3 2 2" xfId="32947"/>
    <cellStyle name="Comma 3 7 5 3 2 3" xfId="48803"/>
    <cellStyle name="Comma 3 7 5 3 3" xfId="27139"/>
    <cellStyle name="Comma 3 7 5 3 4" xfId="40728"/>
    <cellStyle name="Comma 3 7 5 4" xfId="18044"/>
    <cellStyle name="Comma 3 7 5 4 2" xfId="29660"/>
    <cellStyle name="Comma 3 7 5 4 3" xfId="45516"/>
    <cellStyle name="Comma 3 7 5 5" xfId="3420"/>
    <cellStyle name="Comma 3 7 5 6" xfId="23852"/>
    <cellStyle name="Comma 3 7 5 7" xfId="35673"/>
    <cellStyle name="Comma 3 7 6" xfId="3084"/>
    <cellStyle name="Comma 3 7 6 2" xfId="10314"/>
    <cellStyle name="Comma 3 7 6 2 2" xfId="21111"/>
    <cellStyle name="Comma 3 7 6 2 2 2" xfId="32727"/>
    <cellStyle name="Comma 3 7 6 2 2 3" xfId="48583"/>
    <cellStyle name="Comma 3 7 6 2 3" xfId="26919"/>
    <cellStyle name="Comma 3 7 6 2 4" xfId="40491"/>
    <cellStyle name="Comma 3 7 6 3" xfId="17824"/>
    <cellStyle name="Comma 3 7 6 3 2" xfId="29440"/>
    <cellStyle name="Comma 3 7 6 3 3" xfId="45296"/>
    <cellStyle name="Comma 3 7 6 4" xfId="23632"/>
    <cellStyle name="Comma 3 7 6 5" xfId="35402"/>
    <cellStyle name="Comma 3 7 7" xfId="7279"/>
    <cellStyle name="Comma 3 7 7 2" xfId="9945"/>
    <cellStyle name="Comma 3 7 7 2 2" xfId="20928"/>
    <cellStyle name="Comma 3 7 7 2 2 2" xfId="32544"/>
    <cellStyle name="Comma 3 7 7 2 2 3" xfId="48400"/>
    <cellStyle name="Comma 3 7 7 2 3" xfId="26736"/>
    <cellStyle name="Comma 3 7 7 2 4" xfId="40229"/>
    <cellStyle name="Comma 3 7 7 3" xfId="18993"/>
    <cellStyle name="Comma 3 7 7 3 2" xfId="30609"/>
    <cellStyle name="Comma 3 7 7 3 3" xfId="46465"/>
    <cellStyle name="Comma 3 7 7 4" xfId="24801"/>
    <cellStyle name="Comma 3 7 7 5" xfId="37951"/>
    <cellStyle name="Comma 3 7 8" xfId="16472"/>
    <cellStyle name="Comma 3 7 8 2" xfId="22280"/>
    <cellStyle name="Comma 3 7 8 2 2" xfId="33896"/>
    <cellStyle name="Comma 3 7 8 2 3" xfId="49752"/>
    <cellStyle name="Comma 3 7 8 3" xfId="28088"/>
    <cellStyle name="Comma 3 7 8 4" xfId="43944"/>
    <cellStyle name="Comma 3 7 9" xfId="9244"/>
    <cellStyle name="Comma 3 7 9 2" xfId="20270"/>
    <cellStyle name="Comma 3 7 9 2 2" xfId="31886"/>
    <cellStyle name="Comma 3 7 9 2 3" xfId="47742"/>
    <cellStyle name="Comma 3 7 9 3" xfId="26078"/>
    <cellStyle name="Comma 3 7 9 4" xfId="39546"/>
    <cellStyle name="Comma 3 8" xfId="1073"/>
    <cellStyle name="Comma 3 8 2" xfId="1836"/>
    <cellStyle name="Comma 3 8 2 2" xfId="8380"/>
    <cellStyle name="Comma 3 8 2 2 2" xfId="17422"/>
    <cellStyle name="Comma 3 8 2 2 2 2" xfId="23230"/>
    <cellStyle name="Comma 3 8 2 2 2 2 2" xfId="34846"/>
    <cellStyle name="Comma 3 8 2 2 2 2 3" xfId="50702"/>
    <cellStyle name="Comma 3 8 2 2 2 3" xfId="29038"/>
    <cellStyle name="Comma 3 8 2 2 2 4" xfId="44894"/>
    <cellStyle name="Comma 3 8 2 2 3" xfId="19943"/>
    <cellStyle name="Comma 3 8 2 2 3 2" xfId="31559"/>
    <cellStyle name="Comma 3 8 2 2 3 3" xfId="47415"/>
    <cellStyle name="Comma 3 8 2 2 4" xfId="25751"/>
    <cellStyle name="Comma 3 8 2 2 5" xfId="38970"/>
    <cellStyle name="Comma 3 8 2 3" xfId="11353"/>
    <cellStyle name="Comma 3 8 2 3 2" xfId="22061"/>
    <cellStyle name="Comma 3 8 2 3 2 2" xfId="33677"/>
    <cellStyle name="Comma 3 8 2 3 2 3" xfId="49533"/>
    <cellStyle name="Comma 3 8 2 3 3" xfId="27869"/>
    <cellStyle name="Comma 3 8 2 3 4" xfId="41485"/>
    <cellStyle name="Comma 3 8 2 4" xfId="18774"/>
    <cellStyle name="Comma 3 8 2 4 2" xfId="30390"/>
    <cellStyle name="Comma 3 8 2 4 3" xfId="46246"/>
    <cellStyle name="Comma 3 8 2 5" xfId="4363"/>
    <cellStyle name="Comma 3 8 2 6" xfId="24582"/>
    <cellStyle name="Comma 3 8 2 7" xfId="36501"/>
    <cellStyle name="Comma 3 8 3" xfId="7736"/>
    <cellStyle name="Comma 3 8 3 2" xfId="10734"/>
    <cellStyle name="Comma 3 8 3 2 2" xfId="21477"/>
    <cellStyle name="Comma 3 8 3 2 2 2" xfId="33093"/>
    <cellStyle name="Comma 3 8 3 2 2 3" xfId="48949"/>
    <cellStyle name="Comma 3 8 3 2 3" xfId="27285"/>
    <cellStyle name="Comma 3 8 3 2 4" xfId="40883"/>
    <cellStyle name="Comma 3 8 3 3" xfId="19359"/>
    <cellStyle name="Comma 3 8 3 3 2" xfId="30975"/>
    <cellStyle name="Comma 3 8 3 3 3" xfId="46831"/>
    <cellStyle name="Comma 3 8 3 4" xfId="25167"/>
    <cellStyle name="Comma 3 8 3 5" xfId="38356"/>
    <cellStyle name="Comma 3 8 4" xfId="16838"/>
    <cellStyle name="Comma 3 8 4 2" xfId="22646"/>
    <cellStyle name="Comma 3 8 4 2 2" xfId="34262"/>
    <cellStyle name="Comma 3 8 4 2 3" xfId="50118"/>
    <cellStyle name="Comma 3 8 4 3" xfId="28454"/>
    <cellStyle name="Comma 3 8 4 4" xfId="44310"/>
    <cellStyle name="Comma 3 8 5" xfId="9501"/>
    <cellStyle name="Comma 3 8 5 2" xfId="20527"/>
    <cellStyle name="Comma 3 8 5 2 2" xfId="32143"/>
    <cellStyle name="Comma 3 8 5 2 3" xfId="47999"/>
    <cellStyle name="Comma 3 8 5 3" xfId="26335"/>
    <cellStyle name="Comma 3 8 5 4" xfId="39803"/>
    <cellStyle name="Comma 3 8 6" xfId="18190"/>
    <cellStyle name="Comma 3 8 6 2" xfId="29806"/>
    <cellStyle name="Comma 3 8 6 3" xfId="45662"/>
    <cellStyle name="Comma 3 8 7" xfId="3600"/>
    <cellStyle name="Comma 3 8 8" xfId="23998"/>
    <cellStyle name="Comma 3 8 9" xfId="35836"/>
    <cellStyle name="Comma 3 9" xfId="1320"/>
    <cellStyle name="Comma 3 9 2" xfId="7918"/>
    <cellStyle name="Comma 3 9 2 2" xfId="10931"/>
    <cellStyle name="Comma 3 9 2 2 2" xfId="21659"/>
    <cellStyle name="Comma 3 9 2 2 2 2" xfId="33275"/>
    <cellStyle name="Comma 3 9 2 2 2 3" xfId="49131"/>
    <cellStyle name="Comma 3 9 2 2 3" xfId="27467"/>
    <cellStyle name="Comma 3 9 2 2 4" xfId="41073"/>
    <cellStyle name="Comma 3 9 2 3" xfId="19541"/>
    <cellStyle name="Comma 3 9 2 3 2" xfId="31157"/>
    <cellStyle name="Comma 3 9 2 3 3" xfId="47013"/>
    <cellStyle name="Comma 3 9 2 4" xfId="25349"/>
    <cellStyle name="Comma 3 9 2 5" xfId="38538"/>
    <cellStyle name="Comma 3 9 3" xfId="17020"/>
    <cellStyle name="Comma 3 9 3 2" xfId="22828"/>
    <cellStyle name="Comma 3 9 3 2 2" xfId="34444"/>
    <cellStyle name="Comma 3 9 3 2 3" xfId="50300"/>
    <cellStyle name="Comma 3 9 3 3" xfId="28636"/>
    <cellStyle name="Comma 3 9 3 4" xfId="44492"/>
    <cellStyle name="Comma 3 9 4" xfId="9683"/>
    <cellStyle name="Comma 3 9 4 2" xfId="20709"/>
    <cellStyle name="Comma 3 9 4 2 2" xfId="32325"/>
    <cellStyle name="Comma 3 9 4 2 3" xfId="48181"/>
    <cellStyle name="Comma 3 9 4 3" xfId="26517"/>
    <cellStyle name="Comma 3 9 4 4" xfId="39985"/>
    <cellStyle name="Comma 3 9 5" xfId="18372"/>
    <cellStyle name="Comma 3 9 5 2" xfId="29988"/>
    <cellStyle name="Comma 3 9 5 3" xfId="45844"/>
    <cellStyle name="Comma 3 9 6" xfId="3847"/>
    <cellStyle name="Comma 3 9 7" xfId="24180"/>
    <cellStyle name="Comma 3 9 8" xfId="36045"/>
    <cellStyle name="Comma 4" xfId="262"/>
    <cellStyle name="Comma 5" xfId="263"/>
    <cellStyle name="Currency 2" xfId="5"/>
    <cellStyle name="Currency 3" xfId="192"/>
    <cellStyle name="Currency 3 10" xfId="2872"/>
    <cellStyle name="Currency 3 10 2" xfId="10115"/>
    <cellStyle name="Currency 3 10 2 2" xfId="21059"/>
    <cellStyle name="Currency 3 10 2 2 2" xfId="32675"/>
    <cellStyle name="Currency 3 10 2 2 3" xfId="48531"/>
    <cellStyle name="Currency 3 10 2 3" xfId="26867"/>
    <cellStyle name="Currency 3 10 2 4" xfId="40375"/>
    <cellStyle name="Currency 3 10 3" xfId="17772"/>
    <cellStyle name="Currency 3 10 3 2" xfId="29388"/>
    <cellStyle name="Currency 3 10 3 3" xfId="45244"/>
    <cellStyle name="Currency 3 10 4" xfId="23580"/>
    <cellStyle name="Currency 3 10 5" xfId="35277"/>
    <cellStyle name="Currency 3 11" xfId="7227"/>
    <cellStyle name="Currency 3 11 2" xfId="9852"/>
    <cellStyle name="Currency 3 11 2 2" xfId="20876"/>
    <cellStyle name="Currency 3 11 2 2 2" xfId="32492"/>
    <cellStyle name="Currency 3 11 2 2 3" xfId="48348"/>
    <cellStyle name="Currency 3 11 2 3" xfId="26684"/>
    <cellStyle name="Currency 3 11 2 4" xfId="40154"/>
    <cellStyle name="Currency 3 11 3" xfId="18941"/>
    <cellStyle name="Currency 3 11 3 2" xfId="30557"/>
    <cellStyle name="Currency 3 11 3 3" xfId="46413"/>
    <cellStyle name="Currency 3 11 4" xfId="24749"/>
    <cellStyle name="Currency 3 11 5" xfId="37899"/>
    <cellStyle name="Currency 3 12" xfId="16420"/>
    <cellStyle name="Currency 3 12 2" xfId="22228"/>
    <cellStyle name="Currency 3 12 2 2" xfId="33844"/>
    <cellStyle name="Currency 3 12 2 3" xfId="49700"/>
    <cellStyle name="Currency 3 12 3" xfId="28036"/>
    <cellStyle name="Currency 3 12 4" xfId="43892"/>
    <cellStyle name="Currency 3 13" xfId="9084"/>
    <cellStyle name="Currency 3 13 2" xfId="20110"/>
    <cellStyle name="Currency 3 13 2 2" xfId="31726"/>
    <cellStyle name="Currency 3 13 2 3" xfId="47582"/>
    <cellStyle name="Currency 3 13 3" xfId="25918"/>
    <cellStyle name="Currency 3 13 4" xfId="39386"/>
    <cellStyle name="Currency 3 14" xfId="17589"/>
    <cellStyle name="Currency 3 14 2" xfId="29205"/>
    <cellStyle name="Currency 3 14 3" xfId="45061"/>
    <cellStyle name="Currency 3 15" xfId="2544"/>
    <cellStyle name="Currency 3 16" xfId="23397"/>
    <cellStyle name="Currency 3 17" xfId="35021"/>
    <cellStyle name="Currency 3 2" xfId="577"/>
    <cellStyle name="Currency 3 2 10" xfId="9121"/>
    <cellStyle name="Currency 3 2 10 2" xfId="20147"/>
    <cellStyle name="Currency 3 2 10 2 2" xfId="31763"/>
    <cellStyle name="Currency 3 2 10 2 3" xfId="47619"/>
    <cellStyle name="Currency 3 2 10 3" xfId="25955"/>
    <cellStyle name="Currency 3 2 10 4" xfId="39423"/>
    <cellStyle name="Currency 3 2 11" xfId="17663"/>
    <cellStyle name="Currency 3 2 11 2" xfId="29279"/>
    <cellStyle name="Currency 3 2 11 3" xfId="45135"/>
    <cellStyle name="Currency 3 2 12" xfId="2661"/>
    <cellStyle name="Currency 3 2 13" xfId="23471"/>
    <cellStyle name="Currency 3 2 14" xfId="35118"/>
    <cellStyle name="Currency 3 2 2" xfId="906"/>
    <cellStyle name="Currency 3 2 2 2" xfId="1635"/>
    <cellStyle name="Currency 3 2 2 2 2" xfId="8200"/>
    <cellStyle name="Currency 3 2 2 2 2 2" xfId="17298"/>
    <cellStyle name="Currency 3 2 2 2 2 2 2" xfId="23106"/>
    <cellStyle name="Currency 3 2 2 2 2 2 2 2" xfId="34722"/>
    <cellStyle name="Currency 3 2 2 2 2 2 2 3" xfId="50578"/>
    <cellStyle name="Currency 3 2 2 2 2 2 3" xfId="28914"/>
    <cellStyle name="Currency 3 2 2 2 2 2 4" xfId="44770"/>
    <cellStyle name="Currency 3 2 2 2 2 3" xfId="19819"/>
    <cellStyle name="Currency 3 2 2 2 2 3 2" xfId="31435"/>
    <cellStyle name="Currency 3 2 2 2 2 3 3" xfId="47291"/>
    <cellStyle name="Currency 3 2 2 2 2 4" xfId="25627"/>
    <cellStyle name="Currency 3 2 2 2 2 5" xfId="38819"/>
    <cellStyle name="Currency 3 2 2 2 3" xfId="11222"/>
    <cellStyle name="Currency 3 2 2 2 3 2" xfId="21937"/>
    <cellStyle name="Currency 3 2 2 2 3 2 2" xfId="33553"/>
    <cellStyle name="Currency 3 2 2 2 3 2 3" xfId="49409"/>
    <cellStyle name="Currency 3 2 2 2 3 3" xfId="27745"/>
    <cellStyle name="Currency 3 2 2 2 3 4" xfId="41358"/>
    <cellStyle name="Currency 3 2 2 2 4" xfId="18650"/>
    <cellStyle name="Currency 3 2 2 2 4 2" xfId="30266"/>
    <cellStyle name="Currency 3 2 2 2 4 3" xfId="46122"/>
    <cellStyle name="Currency 3 2 2 2 5" xfId="4162"/>
    <cellStyle name="Currency 3 2 2 2 6" xfId="24458"/>
    <cellStyle name="Currency 3 2 2 2 7" xfId="36344"/>
    <cellStyle name="Currency 3 2 2 3" xfId="7601"/>
    <cellStyle name="Currency 3 2 2 3 2" xfId="10590"/>
    <cellStyle name="Currency 3 2 2 3 2 2" xfId="21353"/>
    <cellStyle name="Currency 3 2 2 3 2 2 2" xfId="32969"/>
    <cellStyle name="Currency 3 2 2 3 2 2 3" xfId="48825"/>
    <cellStyle name="Currency 3 2 2 3 2 3" xfId="27161"/>
    <cellStyle name="Currency 3 2 2 3 2 4" xfId="40750"/>
    <cellStyle name="Currency 3 2 2 3 3" xfId="19235"/>
    <cellStyle name="Currency 3 2 2 3 3 2" xfId="30851"/>
    <cellStyle name="Currency 3 2 2 3 3 3" xfId="46707"/>
    <cellStyle name="Currency 3 2 2 3 4" xfId="25043"/>
    <cellStyle name="Currency 3 2 2 3 5" xfId="38227"/>
    <cellStyle name="Currency 3 2 2 4" xfId="16714"/>
    <cellStyle name="Currency 3 2 2 4 2" xfId="22522"/>
    <cellStyle name="Currency 3 2 2 4 2 2" xfId="34138"/>
    <cellStyle name="Currency 3 2 2 4 2 3" xfId="49994"/>
    <cellStyle name="Currency 3 2 2 4 3" xfId="28330"/>
    <cellStyle name="Currency 3 2 2 4 4" xfId="44186"/>
    <cellStyle name="Currency 3 2 2 5" xfId="9377"/>
    <cellStyle name="Currency 3 2 2 5 2" xfId="20403"/>
    <cellStyle name="Currency 3 2 2 5 2 2" xfId="32019"/>
    <cellStyle name="Currency 3 2 2 5 2 3" xfId="47875"/>
    <cellStyle name="Currency 3 2 2 5 3" xfId="26211"/>
    <cellStyle name="Currency 3 2 2 5 4" xfId="39679"/>
    <cellStyle name="Currency 3 2 2 6" xfId="18066"/>
    <cellStyle name="Currency 3 2 2 6 2" xfId="29682"/>
    <cellStyle name="Currency 3 2 2 6 3" xfId="45538"/>
    <cellStyle name="Currency 3 2 2 7" xfId="3442"/>
    <cellStyle name="Currency 3 2 2 8" xfId="23874"/>
    <cellStyle name="Currency 3 2 2 9" xfId="35695"/>
    <cellStyle name="Currency 3 2 3" xfId="1128"/>
    <cellStyle name="Currency 3 2 3 2" xfId="1858"/>
    <cellStyle name="Currency 3 2 3 2 2" xfId="8402"/>
    <cellStyle name="Currency 3 2 3 2 2 2" xfId="17444"/>
    <cellStyle name="Currency 3 2 3 2 2 2 2" xfId="23252"/>
    <cellStyle name="Currency 3 2 3 2 2 2 2 2" xfId="34868"/>
    <cellStyle name="Currency 3 2 3 2 2 2 2 3" xfId="50724"/>
    <cellStyle name="Currency 3 2 3 2 2 2 3" xfId="29060"/>
    <cellStyle name="Currency 3 2 3 2 2 2 4" xfId="44916"/>
    <cellStyle name="Currency 3 2 3 2 2 3" xfId="19965"/>
    <cellStyle name="Currency 3 2 3 2 2 3 2" xfId="31581"/>
    <cellStyle name="Currency 3 2 3 2 2 3 3" xfId="47437"/>
    <cellStyle name="Currency 3 2 3 2 2 4" xfId="25773"/>
    <cellStyle name="Currency 3 2 3 2 2 5" xfId="38992"/>
    <cellStyle name="Currency 3 2 3 2 3" xfId="11375"/>
    <cellStyle name="Currency 3 2 3 2 3 2" xfId="22083"/>
    <cellStyle name="Currency 3 2 3 2 3 2 2" xfId="33699"/>
    <cellStyle name="Currency 3 2 3 2 3 2 3" xfId="49555"/>
    <cellStyle name="Currency 3 2 3 2 3 3" xfId="27891"/>
    <cellStyle name="Currency 3 2 3 2 3 4" xfId="41507"/>
    <cellStyle name="Currency 3 2 3 2 4" xfId="18796"/>
    <cellStyle name="Currency 3 2 3 2 4 2" xfId="30412"/>
    <cellStyle name="Currency 3 2 3 2 4 3" xfId="46268"/>
    <cellStyle name="Currency 3 2 3 2 5" xfId="4385"/>
    <cellStyle name="Currency 3 2 3 2 6" xfId="24604"/>
    <cellStyle name="Currency 3 2 3 2 7" xfId="36523"/>
    <cellStyle name="Currency 3 2 3 3" xfId="7758"/>
    <cellStyle name="Currency 3 2 3 3 2" xfId="10763"/>
    <cellStyle name="Currency 3 2 3 3 2 2" xfId="21499"/>
    <cellStyle name="Currency 3 2 3 3 2 2 2" xfId="33115"/>
    <cellStyle name="Currency 3 2 3 3 2 2 3" xfId="48971"/>
    <cellStyle name="Currency 3 2 3 3 2 3" xfId="27307"/>
    <cellStyle name="Currency 3 2 3 3 2 4" xfId="40907"/>
    <cellStyle name="Currency 3 2 3 3 3" xfId="19381"/>
    <cellStyle name="Currency 3 2 3 3 3 2" xfId="30997"/>
    <cellStyle name="Currency 3 2 3 3 3 3" xfId="46853"/>
    <cellStyle name="Currency 3 2 3 3 4" xfId="25189"/>
    <cellStyle name="Currency 3 2 3 3 5" xfId="38378"/>
    <cellStyle name="Currency 3 2 3 4" xfId="16860"/>
    <cellStyle name="Currency 3 2 3 4 2" xfId="22668"/>
    <cellStyle name="Currency 3 2 3 4 2 2" xfId="34284"/>
    <cellStyle name="Currency 3 2 3 4 2 3" xfId="50140"/>
    <cellStyle name="Currency 3 2 3 4 3" xfId="28476"/>
    <cellStyle name="Currency 3 2 3 4 4" xfId="44332"/>
    <cellStyle name="Currency 3 2 3 5" xfId="9523"/>
    <cellStyle name="Currency 3 2 3 5 2" xfId="20549"/>
    <cellStyle name="Currency 3 2 3 5 2 2" xfId="32165"/>
    <cellStyle name="Currency 3 2 3 5 2 3" xfId="48021"/>
    <cellStyle name="Currency 3 2 3 5 3" xfId="26357"/>
    <cellStyle name="Currency 3 2 3 5 4" xfId="39825"/>
    <cellStyle name="Currency 3 2 3 6" xfId="18212"/>
    <cellStyle name="Currency 3 2 3 6 2" xfId="29828"/>
    <cellStyle name="Currency 3 2 3 6 3" xfId="45684"/>
    <cellStyle name="Currency 3 2 3 7" xfId="3655"/>
    <cellStyle name="Currency 3 2 3 8" xfId="24020"/>
    <cellStyle name="Currency 3 2 3 9" xfId="35873"/>
    <cellStyle name="Currency 3 2 4" xfId="1342"/>
    <cellStyle name="Currency 3 2 4 2" xfId="7940"/>
    <cellStyle name="Currency 3 2 4 2 2" xfId="10953"/>
    <cellStyle name="Currency 3 2 4 2 2 2" xfId="21681"/>
    <cellStyle name="Currency 3 2 4 2 2 2 2" xfId="33297"/>
    <cellStyle name="Currency 3 2 4 2 2 2 3" xfId="49153"/>
    <cellStyle name="Currency 3 2 4 2 2 3" xfId="27489"/>
    <cellStyle name="Currency 3 2 4 2 2 4" xfId="41095"/>
    <cellStyle name="Currency 3 2 4 2 3" xfId="19563"/>
    <cellStyle name="Currency 3 2 4 2 3 2" xfId="31179"/>
    <cellStyle name="Currency 3 2 4 2 3 3" xfId="47035"/>
    <cellStyle name="Currency 3 2 4 2 4" xfId="25371"/>
    <cellStyle name="Currency 3 2 4 2 5" xfId="38560"/>
    <cellStyle name="Currency 3 2 4 3" xfId="17042"/>
    <cellStyle name="Currency 3 2 4 3 2" xfId="22850"/>
    <cellStyle name="Currency 3 2 4 3 2 2" xfId="34466"/>
    <cellStyle name="Currency 3 2 4 3 2 3" xfId="50322"/>
    <cellStyle name="Currency 3 2 4 3 3" xfId="28658"/>
    <cellStyle name="Currency 3 2 4 3 4" xfId="44514"/>
    <cellStyle name="Currency 3 2 4 4" xfId="9705"/>
    <cellStyle name="Currency 3 2 4 4 2" xfId="20731"/>
    <cellStyle name="Currency 3 2 4 4 2 2" xfId="32347"/>
    <cellStyle name="Currency 3 2 4 4 2 3" xfId="48203"/>
    <cellStyle name="Currency 3 2 4 4 3" xfId="26539"/>
    <cellStyle name="Currency 3 2 4 4 4" xfId="40007"/>
    <cellStyle name="Currency 3 2 4 5" xfId="18394"/>
    <cellStyle name="Currency 3 2 4 5 2" xfId="30010"/>
    <cellStyle name="Currency 3 2 4 5 3" xfId="45866"/>
    <cellStyle name="Currency 3 2 4 6" xfId="3869"/>
    <cellStyle name="Currency 3 2 4 7" xfId="24202"/>
    <cellStyle name="Currency 3 2 4 8" xfId="36067"/>
    <cellStyle name="Currency 3 2 5" xfId="1557"/>
    <cellStyle name="Currency 3 2 5 2" xfId="8122"/>
    <cellStyle name="Currency 3 2 5 2 2" xfId="11148"/>
    <cellStyle name="Currency 3 2 5 2 2 2" xfId="21863"/>
    <cellStyle name="Currency 3 2 5 2 2 2 2" xfId="33479"/>
    <cellStyle name="Currency 3 2 5 2 2 2 3" xfId="49335"/>
    <cellStyle name="Currency 3 2 5 2 2 3" xfId="27671"/>
    <cellStyle name="Currency 3 2 5 2 2 4" xfId="41284"/>
    <cellStyle name="Currency 3 2 5 2 3" xfId="19745"/>
    <cellStyle name="Currency 3 2 5 2 3 2" xfId="31361"/>
    <cellStyle name="Currency 3 2 5 2 3 3" xfId="47217"/>
    <cellStyle name="Currency 3 2 5 2 4" xfId="25553"/>
    <cellStyle name="Currency 3 2 5 2 5" xfId="38742"/>
    <cellStyle name="Currency 3 2 5 3" xfId="17224"/>
    <cellStyle name="Currency 3 2 5 3 2" xfId="23032"/>
    <cellStyle name="Currency 3 2 5 3 2 2" xfId="34648"/>
    <cellStyle name="Currency 3 2 5 3 2 3" xfId="50504"/>
    <cellStyle name="Currency 3 2 5 3 3" xfId="28840"/>
    <cellStyle name="Currency 3 2 5 3 4" xfId="44696"/>
    <cellStyle name="Currency 3 2 5 4" xfId="9303"/>
    <cellStyle name="Currency 3 2 5 4 2" xfId="20329"/>
    <cellStyle name="Currency 3 2 5 4 2 2" xfId="31945"/>
    <cellStyle name="Currency 3 2 5 4 2 3" xfId="47801"/>
    <cellStyle name="Currency 3 2 5 4 3" xfId="26137"/>
    <cellStyle name="Currency 3 2 5 4 4" xfId="39605"/>
    <cellStyle name="Currency 3 2 5 5" xfId="18576"/>
    <cellStyle name="Currency 3 2 5 5 2" xfId="30192"/>
    <cellStyle name="Currency 3 2 5 5 3" xfId="46048"/>
    <cellStyle name="Currency 3 2 5 6" xfId="4084"/>
    <cellStyle name="Currency 3 2 5 7" xfId="24384"/>
    <cellStyle name="Currency 3 2 5 8" xfId="36267"/>
    <cellStyle name="Currency 3 2 6" xfId="831"/>
    <cellStyle name="Currency 3 2 6 2" xfId="7526"/>
    <cellStyle name="Currency 3 2 6 2 2" xfId="16640"/>
    <cellStyle name="Currency 3 2 6 2 2 2" xfId="22448"/>
    <cellStyle name="Currency 3 2 6 2 2 2 2" xfId="34064"/>
    <cellStyle name="Currency 3 2 6 2 2 2 3" xfId="49920"/>
    <cellStyle name="Currency 3 2 6 2 2 3" xfId="28256"/>
    <cellStyle name="Currency 3 2 6 2 2 4" xfId="44112"/>
    <cellStyle name="Currency 3 2 6 2 3" xfId="19161"/>
    <cellStyle name="Currency 3 2 6 2 3 2" xfId="30777"/>
    <cellStyle name="Currency 3 2 6 2 3 3" xfId="46633"/>
    <cellStyle name="Currency 3 2 6 2 4" xfId="24969"/>
    <cellStyle name="Currency 3 2 6 2 5" xfId="38152"/>
    <cellStyle name="Currency 3 2 6 3" xfId="10516"/>
    <cellStyle name="Currency 3 2 6 3 2" xfId="21279"/>
    <cellStyle name="Currency 3 2 6 3 2 2" xfId="32895"/>
    <cellStyle name="Currency 3 2 6 3 2 3" xfId="48751"/>
    <cellStyle name="Currency 3 2 6 3 3" xfId="27087"/>
    <cellStyle name="Currency 3 2 6 3 4" xfId="40676"/>
    <cellStyle name="Currency 3 2 6 4" xfId="17992"/>
    <cellStyle name="Currency 3 2 6 4 2" xfId="29608"/>
    <cellStyle name="Currency 3 2 6 4 3" xfId="45464"/>
    <cellStyle name="Currency 3 2 6 5" xfId="3367"/>
    <cellStyle name="Currency 3 2 6 6" xfId="23800"/>
    <cellStyle name="Currency 3 2 6 7" xfId="35620"/>
    <cellStyle name="Currency 3 2 7" xfId="3127"/>
    <cellStyle name="Currency 3 2 7 2" xfId="10356"/>
    <cellStyle name="Currency 3 2 7 2 2" xfId="21133"/>
    <cellStyle name="Currency 3 2 7 2 2 2" xfId="32749"/>
    <cellStyle name="Currency 3 2 7 2 2 3" xfId="48605"/>
    <cellStyle name="Currency 3 2 7 2 3" xfId="26941"/>
    <cellStyle name="Currency 3 2 7 2 4" xfId="40523"/>
    <cellStyle name="Currency 3 2 7 3" xfId="17846"/>
    <cellStyle name="Currency 3 2 7 3 2" xfId="29462"/>
    <cellStyle name="Currency 3 2 7 3 3" xfId="45318"/>
    <cellStyle name="Currency 3 2 7 4" xfId="23654"/>
    <cellStyle name="Currency 3 2 7 5" xfId="35434"/>
    <cellStyle name="Currency 3 2 8" xfId="7301"/>
    <cellStyle name="Currency 3 2 8 2" xfId="9971"/>
    <cellStyle name="Currency 3 2 8 2 2" xfId="20950"/>
    <cellStyle name="Currency 3 2 8 2 2 2" xfId="32566"/>
    <cellStyle name="Currency 3 2 8 2 2 3" xfId="48422"/>
    <cellStyle name="Currency 3 2 8 2 3" xfId="26758"/>
    <cellStyle name="Currency 3 2 8 2 4" xfId="40251"/>
    <cellStyle name="Currency 3 2 8 3" xfId="19015"/>
    <cellStyle name="Currency 3 2 8 3 2" xfId="30631"/>
    <cellStyle name="Currency 3 2 8 3 3" xfId="46487"/>
    <cellStyle name="Currency 3 2 8 4" xfId="24823"/>
    <cellStyle name="Currency 3 2 8 5" xfId="37973"/>
    <cellStyle name="Currency 3 2 9" xfId="16494"/>
    <cellStyle name="Currency 3 2 9 2" xfId="22302"/>
    <cellStyle name="Currency 3 2 9 2 2" xfId="33918"/>
    <cellStyle name="Currency 3 2 9 2 3" xfId="49774"/>
    <cellStyle name="Currency 3 2 9 3" xfId="28110"/>
    <cellStyle name="Currency 3 2 9 4" xfId="43966"/>
    <cellStyle name="Currency 3 3" xfId="617"/>
    <cellStyle name="Currency 3 3 10" xfId="17699"/>
    <cellStyle name="Currency 3 3 10 2" xfId="29315"/>
    <cellStyle name="Currency 3 3 10 3" xfId="45171"/>
    <cellStyle name="Currency 3 3 11" xfId="2701"/>
    <cellStyle name="Currency 3 3 12" xfId="23507"/>
    <cellStyle name="Currency 3 3 13" xfId="35158"/>
    <cellStyle name="Currency 3 3 2" xfId="1168"/>
    <cellStyle name="Currency 3 3 2 2" xfId="1894"/>
    <cellStyle name="Currency 3 3 2 2 2" xfId="8438"/>
    <cellStyle name="Currency 3 3 2 2 2 2" xfId="17480"/>
    <cellStyle name="Currency 3 3 2 2 2 2 2" xfId="23288"/>
    <cellStyle name="Currency 3 3 2 2 2 2 2 2" xfId="34904"/>
    <cellStyle name="Currency 3 3 2 2 2 2 2 3" xfId="50760"/>
    <cellStyle name="Currency 3 3 2 2 2 2 3" xfId="29096"/>
    <cellStyle name="Currency 3 3 2 2 2 2 4" xfId="44952"/>
    <cellStyle name="Currency 3 3 2 2 2 3" xfId="20001"/>
    <cellStyle name="Currency 3 3 2 2 2 3 2" xfId="31617"/>
    <cellStyle name="Currency 3 3 2 2 2 3 3" xfId="47473"/>
    <cellStyle name="Currency 3 3 2 2 2 4" xfId="25809"/>
    <cellStyle name="Currency 3 3 2 2 2 5" xfId="39028"/>
    <cellStyle name="Currency 3 3 2 2 3" xfId="11411"/>
    <cellStyle name="Currency 3 3 2 2 3 2" xfId="22119"/>
    <cellStyle name="Currency 3 3 2 2 3 2 2" xfId="33735"/>
    <cellStyle name="Currency 3 3 2 2 3 2 3" xfId="49591"/>
    <cellStyle name="Currency 3 3 2 2 3 3" xfId="27927"/>
    <cellStyle name="Currency 3 3 2 2 3 4" xfId="41543"/>
    <cellStyle name="Currency 3 3 2 2 4" xfId="18832"/>
    <cellStyle name="Currency 3 3 2 2 4 2" xfId="30448"/>
    <cellStyle name="Currency 3 3 2 2 4 3" xfId="46304"/>
    <cellStyle name="Currency 3 3 2 2 5" xfId="4421"/>
    <cellStyle name="Currency 3 3 2 2 6" xfId="24640"/>
    <cellStyle name="Currency 3 3 2 2 7" xfId="36559"/>
    <cellStyle name="Currency 3 3 2 3" xfId="7794"/>
    <cellStyle name="Currency 3 3 2 3 2" xfId="10799"/>
    <cellStyle name="Currency 3 3 2 3 2 2" xfId="21535"/>
    <cellStyle name="Currency 3 3 2 3 2 2 2" xfId="33151"/>
    <cellStyle name="Currency 3 3 2 3 2 2 3" xfId="49007"/>
    <cellStyle name="Currency 3 3 2 3 2 3" xfId="27343"/>
    <cellStyle name="Currency 3 3 2 3 2 4" xfId="40943"/>
    <cellStyle name="Currency 3 3 2 3 3" xfId="19417"/>
    <cellStyle name="Currency 3 3 2 3 3 2" xfId="31033"/>
    <cellStyle name="Currency 3 3 2 3 3 3" xfId="46889"/>
    <cellStyle name="Currency 3 3 2 3 4" xfId="25225"/>
    <cellStyle name="Currency 3 3 2 3 5" xfId="38414"/>
    <cellStyle name="Currency 3 3 2 4" xfId="16896"/>
    <cellStyle name="Currency 3 3 2 4 2" xfId="22704"/>
    <cellStyle name="Currency 3 3 2 4 2 2" xfId="34320"/>
    <cellStyle name="Currency 3 3 2 4 2 3" xfId="50176"/>
    <cellStyle name="Currency 3 3 2 4 3" xfId="28512"/>
    <cellStyle name="Currency 3 3 2 4 4" xfId="44368"/>
    <cellStyle name="Currency 3 3 2 5" xfId="9559"/>
    <cellStyle name="Currency 3 3 2 5 2" xfId="20585"/>
    <cellStyle name="Currency 3 3 2 5 2 2" xfId="32201"/>
    <cellStyle name="Currency 3 3 2 5 2 3" xfId="48057"/>
    <cellStyle name="Currency 3 3 2 5 3" xfId="26393"/>
    <cellStyle name="Currency 3 3 2 5 4" xfId="39861"/>
    <cellStyle name="Currency 3 3 2 6" xfId="18248"/>
    <cellStyle name="Currency 3 3 2 6 2" xfId="29864"/>
    <cellStyle name="Currency 3 3 2 6 3" xfId="45720"/>
    <cellStyle name="Currency 3 3 2 7" xfId="3695"/>
    <cellStyle name="Currency 3 3 2 8" xfId="24056"/>
    <cellStyle name="Currency 3 3 2 9" xfId="35913"/>
    <cellStyle name="Currency 3 3 3" xfId="1378"/>
    <cellStyle name="Currency 3 3 3 2" xfId="7976"/>
    <cellStyle name="Currency 3 3 3 2 2" xfId="10989"/>
    <cellStyle name="Currency 3 3 3 2 2 2" xfId="21717"/>
    <cellStyle name="Currency 3 3 3 2 2 2 2" xfId="33333"/>
    <cellStyle name="Currency 3 3 3 2 2 2 3" xfId="49189"/>
    <cellStyle name="Currency 3 3 3 2 2 3" xfId="27525"/>
    <cellStyle name="Currency 3 3 3 2 2 4" xfId="41131"/>
    <cellStyle name="Currency 3 3 3 2 3" xfId="19599"/>
    <cellStyle name="Currency 3 3 3 2 3 2" xfId="31215"/>
    <cellStyle name="Currency 3 3 3 2 3 3" xfId="47071"/>
    <cellStyle name="Currency 3 3 3 2 4" xfId="25407"/>
    <cellStyle name="Currency 3 3 3 2 5" xfId="38596"/>
    <cellStyle name="Currency 3 3 3 3" xfId="17078"/>
    <cellStyle name="Currency 3 3 3 3 2" xfId="22886"/>
    <cellStyle name="Currency 3 3 3 3 2 2" xfId="34502"/>
    <cellStyle name="Currency 3 3 3 3 2 3" xfId="50358"/>
    <cellStyle name="Currency 3 3 3 3 3" xfId="28694"/>
    <cellStyle name="Currency 3 3 3 3 4" xfId="44550"/>
    <cellStyle name="Currency 3 3 3 4" xfId="9741"/>
    <cellStyle name="Currency 3 3 3 4 2" xfId="20767"/>
    <cellStyle name="Currency 3 3 3 4 2 2" xfId="32383"/>
    <cellStyle name="Currency 3 3 3 4 2 3" xfId="48239"/>
    <cellStyle name="Currency 3 3 3 4 3" xfId="26575"/>
    <cellStyle name="Currency 3 3 3 4 4" xfId="40043"/>
    <cellStyle name="Currency 3 3 3 5" xfId="18430"/>
    <cellStyle name="Currency 3 3 3 5 2" xfId="30046"/>
    <cellStyle name="Currency 3 3 3 5 3" xfId="45902"/>
    <cellStyle name="Currency 3 3 3 6" xfId="3905"/>
    <cellStyle name="Currency 3 3 3 7" xfId="24238"/>
    <cellStyle name="Currency 3 3 3 8" xfId="36103"/>
    <cellStyle name="Currency 3 3 4" xfId="1673"/>
    <cellStyle name="Currency 3 3 4 2" xfId="8236"/>
    <cellStyle name="Currency 3 3 4 2 2" xfId="11258"/>
    <cellStyle name="Currency 3 3 4 2 2 2" xfId="21973"/>
    <cellStyle name="Currency 3 3 4 2 2 2 2" xfId="33589"/>
    <cellStyle name="Currency 3 3 4 2 2 2 3" xfId="49445"/>
    <cellStyle name="Currency 3 3 4 2 2 3" xfId="27781"/>
    <cellStyle name="Currency 3 3 4 2 2 4" xfId="41394"/>
    <cellStyle name="Currency 3 3 4 2 3" xfId="19855"/>
    <cellStyle name="Currency 3 3 4 2 3 2" xfId="31471"/>
    <cellStyle name="Currency 3 3 4 2 3 3" xfId="47327"/>
    <cellStyle name="Currency 3 3 4 2 4" xfId="25663"/>
    <cellStyle name="Currency 3 3 4 2 5" xfId="38855"/>
    <cellStyle name="Currency 3 3 4 3" xfId="17334"/>
    <cellStyle name="Currency 3 3 4 3 2" xfId="23142"/>
    <cellStyle name="Currency 3 3 4 3 2 2" xfId="34758"/>
    <cellStyle name="Currency 3 3 4 3 2 3" xfId="50614"/>
    <cellStyle name="Currency 3 3 4 3 3" xfId="28950"/>
    <cellStyle name="Currency 3 3 4 3 4" xfId="44806"/>
    <cellStyle name="Currency 3 3 4 4" xfId="9413"/>
    <cellStyle name="Currency 3 3 4 4 2" xfId="20439"/>
    <cellStyle name="Currency 3 3 4 4 2 2" xfId="32055"/>
    <cellStyle name="Currency 3 3 4 4 2 3" xfId="47911"/>
    <cellStyle name="Currency 3 3 4 4 3" xfId="26247"/>
    <cellStyle name="Currency 3 3 4 4 4" xfId="39715"/>
    <cellStyle name="Currency 3 3 4 5" xfId="18686"/>
    <cellStyle name="Currency 3 3 4 5 2" xfId="30302"/>
    <cellStyle name="Currency 3 3 4 5 3" xfId="46158"/>
    <cellStyle name="Currency 3 3 4 6" xfId="4200"/>
    <cellStyle name="Currency 3 3 4 7" xfId="24494"/>
    <cellStyle name="Currency 3 3 4 8" xfId="36382"/>
    <cellStyle name="Currency 3 3 5" xfId="943"/>
    <cellStyle name="Currency 3 3 5 2" xfId="7638"/>
    <cellStyle name="Currency 3 3 5 2 2" xfId="16750"/>
    <cellStyle name="Currency 3 3 5 2 2 2" xfId="22558"/>
    <cellStyle name="Currency 3 3 5 2 2 2 2" xfId="34174"/>
    <cellStyle name="Currency 3 3 5 2 2 2 3" xfId="50030"/>
    <cellStyle name="Currency 3 3 5 2 2 3" xfId="28366"/>
    <cellStyle name="Currency 3 3 5 2 2 4" xfId="44222"/>
    <cellStyle name="Currency 3 3 5 2 3" xfId="19271"/>
    <cellStyle name="Currency 3 3 5 2 3 2" xfId="30887"/>
    <cellStyle name="Currency 3 3 5 2 3 3" xfId="46743"/>
    <cellStyle name="Currency 3 3 5 2 4" xfId="25079"/>
    <cellStyle name="Currency 3 3 5 2 5" xfId="38264"/>
    <cellStyle name="Currency 3 3 5 3" xfId="10626"/>
    <cellStyle name="Currency 3 3 5 3 2" xfId="21389"/>
    <cellStyle name="Currency 3 3 5 3 2 2" xfId="33005"/>
    <cellStyle name="Currency 3 3 5 3 2 3" xfId="48861"/>
    <cellStyle name="Currency 3 3 5 3 3" xfId="27197"/>
    <cellStyle name="Currency 3 3 5 3 4" xfId="40786"/>
    <cellStyle name="Currency 3 3 5 4" xfId="18102"/>
    <cellStyle name="Currency 3 3 5 4 2" xfId="29718"/>
    <cellStyle name="Currency 3 3 5 4 3" xfId="45574"/>
    <cellStyle name="Currency 3 3 5 5" xfId="3479"/>
    <cellStyle name="Currency 3 3 5 6" xfId="23910"/>
    <cellStyle name="Currency 3 3 5 7" xfId="35732"/>
    <cellStyle name="Currency 3 3 6" xfId="3166"/>
    <cellStyle name="Currency 3 3 6 2" xfId="10395"/>
    <cellStyle name="Currency 3 3 6 2 2" xfId="21169"/>
    <cellStyle name="Currency 3 3 6 2 2 2" xfId="32785"/>
    <cellStyle name="Currency 3 3 6 2 2 3" xfId="48641"/>
    <cellStyle name="Currency 3 3 6 2 3" xfId="26977"/>
    <cellStyle name="Currency 3 3 6 2 4" xfId="40561"/>
    <cellStyle name="Currency 3 3 6 3" xfId="17882"/>
    <cellStyle name="Currency 3 3 6 3 2" xfId="29498"/>
    <cellStyle name="Currency 3 3 6 3 3" xfId="45354"/>
    <cellStyle name="Currency 3 3 6 4" xfId="23690"/>
    <cellStyle name="Currency 3 3 6 5" xfId="35472"/>
    <cellStyle name="Currency 3 3 7" xfId="7337"/>
    <cellStyle name="Currency 3 3 7 2" xfId="10007"/>
    <cellStyle name="Currency 3 3 7 2 2" xfId="20986"/>
    <cellStyle name="Currency 3 3 7 2 2 2" xfId="32602"/>
    <cellStyle name="Currency 3 3 7 2 2 3" xfId="48458"/>
    <cellStyle name="Currency 3 3 7 2 3" xfId="26794"/>
    <cellStyle name="Currency 3 3 7 2 4" xfId="40287"/>
    <cellStyle name="Currency 3 3 7 3" xfId="19051"/>
    <cellStyle name="Currency 3 3 7 3 2" xfId="30667"/>
    <cellStyle name="Currency 3 3 7 3 3" xfId="46523"/>
    <cellStyle name="Currency 3 3 7 4" xfId="24859"/>
    <cellStyle name="Currency 3 3 7 5" xfId="38009"/>
    <cellStyle name="Currency 3 3 8" xfId="16530"/>
    <cellStyle name="Currency 3 3 8 2" xfId="22338"/>
    <cellStyle name="Currency 3 3 8 2 2" xfId="33954"/>
    <cellStyle name="Currency 3 3 8 2 3" xfId="49810"/>
    <cellStyle name="Currency 3 3 8 3" xfId="28146"/>
    <cellStyle name="Currency 3 3 8 4" xfId="44002"/>
    <cellStyle name="Currency 3 3 9" xfId="9157"/>
    <cellStyle name="Currency 3 3 9 2" xfId="20183"/>
    <cellStyle name="Currency 3 3 9 2 2" xfId="31799"/>
    <cellStyle name="Currency 3 3 9 2 3" xfId="47655"/>
    <cellStyle name="Currency 3 3 9 3" xfId="25991"/>
    <cellStyle name="Currency 3 3 9 4" xfId="39459"/>
    <cellStyle name="Currency 3 4" xfId="671"/>
    <cellStyle name="Currency 3 4 10" xfId="17735"/>
    <cellStyle name="Currency 3 4 10 2" xfId="29351"/>
    <cellStyle name="Currency 3 4 10 3" xfId="45207"/>
    <cellStyle name="Currency 3 4 11" xfId="2755"/>
    <cellStyle name="Currency 3 4 12" xfId="23543"/>
    <cellStyle name="Currency 3 4 13" xfId="35202"/>
    <cellStyle name="Currency 3 4 2" xfId="1222"/>
    <cellStyle name="Currency 3 4 2 2" xfId="1930"/>
    <cellStyle name="Currency 3 4 2 2 2" xfId="8474"/>
    <cellStyle name="Currency 3 4 2 2 2 2" xfId="17516"/>
    <cellStyle name="Currency 3 4 2 2 2 2 2" xfId="23324"/>
    <cellStyle name="Currency 3 4 2 2 2 2 2 2" xfId="34940"/>
    <cellStyle name="Currency 3 4 2 2 2 2 2 3" xfId="50796"/>
    <cellStyle name="Currency 3 4 2 2 2 2 3" xfId="29132"/>
    <cellStyle name="Currency 3 4 2 2 2 2 4" xfId="44988"/>
    <cellStyle name="Currency 3 4 2 2 2 3" xfId="20037"/>
    <cellStyle name="Currency 3 4 2 2 2 3 2" xfId="31653"/>
    <cellStyle name="Currency 3 4 2 2 2 3 3" xfId="47509"/>
    <cellStyle name="Currency 3 4 2 2 2 4" xfId="25845"/>
    <cellStyle name="Currency 3 4 2 2 2 5" xfId="39064"/>
    <cellStyle name="Currency 3 4 2 2 3" xfId="11447"/>
    <cellStyle name="Currency 3 4 2 2 3 2" xfId="22155"/>
    <cellStyle name="Currency 3 4 2 2 3 2 2" xfId="33771"/>
    <cellStyle name="Currency 3 4 2 2 3 2 3" xfId="49627"/>
    <cellStyle name="Currency 3 4 2 2 3 3" xfId="27963"/>
    <cellStyle name="Currency 3 4 2 2 3 4" xfId="41579"/>
    <cellStyle name="Currency 3 4 2 2 4" xfId="18868"/>
    <cellStyle name="Currency 3 4 2 2 4 2" xfId="30484"/>
    <cellStyle name="Currency 3 4 2 2 4 3" xfId="46340"/>
    <cellStyle name="Currency 3 4 2 2 5" xfId="4457"/>
    <cellStyle name="Currency 3 4 2 2 6" xfId="24676"/>
    <cellStyle name="Currency 3 4 2 2 7" xfId="36595"/>
    <cellStyle name="Currency 3 4 2 3" xfId="7830"/>
    <cellStyle name="Currency 3 4 2 3 2" xfId="10841"/>
    <cellStyle name="Currency 3 4 2 3 2 2" xfId="21571"/>
    <cellStyle name="Currency 3 4 2 3 2 2 2" xfId="33187"/>
    <cellStyle name="Currency 3 4 2 3 2 2 3" xfId="49043"/>
    <cellStyle name="Currency 3 4 2 3 2 3" xfId="27379"/>
    <cellStyle name="Currency 3 4 2 3 2 4" xfId="40984"/>
    <cellStyle name="Currency 3 4 2 3 3" xfId="19453"/>
    <cellStyle name="Currency 3 4 2 3 3 2" xfId="31069"/>
    <cellStyle name="Currency 3 4 2 3 3 3" xfId="46925"/>
    <cellStyle name="Currency 3 4 2 3 4" xfId="25261"/>
    <cellStyle name="Currency 3 4 2 3 5" xfId="38450"/>
    <cellStyle name="Currency 3 4 2 4" xfId="16932"/>
    <cellStyle name="Currency 3 4 2 4 2" xfId="22740"/>
    <cellStyle name="Currency 3 4 2 4 2 2" xfId="34356"/>
    <cellStyle name="Currency 3 4 2 4 2 3" xfId="50212"/>
    <cellStyle name="Currency 3 4 2 4 3" xfId="28548"/>
    <cellStyle name="Currency 3 4 2 4 4" xfId="44404"/>
    <cellStyle name="Currency 3 4 2 5" xfId="9595"/>
    <cellStyle name="Currency 3 4 2 5 2" xfId="20621"/>
    <cellStyle name="Currency 3 4 2 5 2 2" xfId="32237"/>
    <cellStyle name="Currency 3 4 2 5 2 3" xfId="48093"/>
    <cellStyle name="Currency 3 4 2 5 3" xfId="26429"/>
    <cellStyle name="Currency 3 4 2 5 4" xfId="39897"/>
    <cellStyle name="Currency 3 4 2 6" xfId="18284"/>
    <cellStyle name="Currency 3 4 2 6 2" xfId="29900"/>
    <cellStyle name="Currency 3 4 2 6 3" xfId="45756"/>
    <cellStyle name="Currency 3 4 2 7" xfId="3749"/>
    <cellStyle name="Currency 3 4 2 8" xfId="24092"/>
    <cellStyle name="Currency 3 4 2 9" xfId="35957"/>
    <cellStyle name="Currency 3 4 3" xfId="1414"/>
    <cellStyle name="Currency 3 4 3 2" xfId="8012"/>
    <cellStyle name="Currency 3 4 3 2 2" xfId="11025"/>
    <cellStyle name="Currency 3 4 3 2 2 2" xfId="21753"/>
    <cellStyle name="Currency 3 4 3 2 2 2 2" xfId="33369"/>
    <cellStyle name="Currency 3 4 3 2 2 2 3" xfId="49225"/>
    <cellStyle name="Currency 3 4 3 2 2 3" xfId="27561"/>
    <cellStyle name="Currency 3 4 3 2 2 4" xfId="41167"/>
    <cellStyle name="Currency 3 4 3 2 3" xfId="19635"/>
    <cellStyle name="Currency 3 4 3 2 3 2" xfId="31251"/>
    <cellStyle name="Currency 3 4 3 2 3 3" xfId="47107"/>
    <cellStyle name="Currency 3 4 3 2 4" xfId="25443"/>
    <cellStyle name="Currency 3 4 3 2 5" xfId="38632"/>
    <cellStyle name="Currency 3 4 3 3" xfId="17114"/>
    <cellStyle name="Currency 3 4 3 3 2" xfId="22922"/>
    <cellStyle name="Currency 3 4 3 3 2 2" xfId="34538"/>
    <cellStyle name="Currency 3 4 3 3 2 3" xfId="50394"/>
    <cellStyle name="Currency 3 4 3 3 3" xfId="28730"/>
    <cellStyle name="Currency 3 4 3 3 4" xfId="44586"/>
    <cellStyle name="Currency 3 4 3 4" xfId="9777"/>
    <cellStyle name="Currency 3 4 3 4 2" xfId="20803"/>
    <cellStyle name="Currency 3 4 3 4 2 2" xfId="32419"/>
    <cellStyle name="Currency 3 4 3 4 2 3" xfId="48275"/>
    <cellStyle name="Currency 3 4 3 4 3" xfId="26611"/>
    <cellStyle name="Currency 3 4 3 4 4" xfId="40079"/>
    <cellStyle name="Currency 3 4 3 5" xfId="18466"/>
    <cellStyle name="Currency 3 4 3 5 2" xfId="30082"/>
    <cellStyle name="Currency 3 4 3 5 3" xfId="45938"/>
    <cellStyle name="Currency 3 4 3 6" xfId="3941"/>
    <cellStyle name="Currency 3 4 3 7" xfId="24274"/>
    <cellStyle name="Currency 3 4 3 8" xfId="36139"/>
    <cellStyle name="Currency 3 4 4" xfId="1723"/>
    <cellStyle name="Currency 3 4 4 2" xfId="8272"/>
    <cellStyle name="Currency 3 4 4 2 2" xfId="11299"/>
    <cellStyle name="Currency 3 4 4 2 2 2" xfId="22009"/>
    <cellStyle name="Currency 3 4 4 2 2 2 2" xfId="33625"/>
    <cellStyle name="Currency 3 4 4 2 2 2 3" xfId="49481"/>
    <cellStyle name="Currency 3 4 4 2 2 3" xfId="27817"/>
    <cellStyle name="Currency 3 4 4 2 2 4" xfId="41432"/>
    <cellStyle name="Currency 3 4 4 2 3" xfId="19891"/>
    <cellStyle name="Currency 3 4 4 2 3 2" xfId="31507"/>
    <cellStyle name="Currency 3 4 4 2 3 3" xfId="47363"/>
    <cellStyle name="Currency 3 4 4 2 4" xfId="25699"/>
    <cellStyle name="Currency 3 4 4 2 5" xfId="38891"/>
    <cellStyle name="Currency 3 4 4 3" xfId="17370"/>
    <cellStyle name="Currency 3 4 4 3 2" xfId="23178"/>
    <cellStyle name="Currency 3 4 4 3 2 2" xfId="34794"/>
    <cellStyle name="Currency 3 4 4 3 2 3" xfId="50650"/>
    <cellStyle name="Currency 3 4 4 3 3" xfId="28986"/>
    <cellStyle name="Currency 3 4 4 3 4" xfId="44842"/>
    <cellStyle name="Currency 3 4 4 4" xfId="9449"/>
    <cellStyle name="Currency 3 4 4 4 2" xfId="20475"/>
    <cellStyle name="Currency 3 4 4 4 2 2" xfId="32091"/>
    <cellStyle name="Currency 3 4 4 4 2 3" xfId="47947"/>
    <cellStyle name="Currency 3 4 4 4 3" xfId="26283"/>
    <cellStyle name="Currency 3 4 4 4 4" xfId="39751"/>
    <cellStyle name="Currency 3 4 4 5" xfId="18722"/>
    <cellStyle name="Currency 3 4 4 5 2" xfId="30338"/>
    <cellStyle name="Currency 3 4 4 5 3" xfId="46194"/>
    <cellStyle name="Currency 3 4 4 6" xfId="4250"/>
    <cellStyle name="Currency 3 4 4 7" xfId="24530"/>
    <cellStyle name="Currency 3 4 4 8" xfId="36422"/>
    <cellStyle name="Currency 3 4 5" xfId="983"/>
    <cellStyle name="Currency 3 4 5 2" xfId="7678"/>
    <cellStyle name="Currency 3 4 5 2 2" xfId="16786"/>
    <cellStyle name="Currency 3 4 5 2 2 2" xfId="22594"/>
    <cellStyle name="Currency 3 4 5 2 2 2 2" xfId="34210"/>
    <cellStyle name="Currency 3 4 5 2 2 2 3" xfId="50066"/>
    <cellStyle name="Currency 3 4 5 2 2 3" xfId="28402"/>
    <cellStyle name="Currency 3 4 5 2 2 4" xfId="44258"/>
    <cellStyle name="Currency 3 4 5 2 3" xfId="19307"/>
    <cellStyle name="Currency 3 4 5 2 3 2" xfId="30923"/>
    <cellStyle name="Currency 3 4 5 2 3 3" xfId="46779"/>
    <cellStyle name="Currency 3 4 5 2 4" xfId="25115"/>
    <cellStyle name="Currency 3 4 5 2 5" xfId="38302"/>
    <cellStyle name="Currency 3 4 5 3" xfId="10662"/>
    <cellStyle name="Currency 3 4 5 3 2" xfId="21425"/>
    <cellStyle name="Currency 3 4 5 3 2 2" xfId="33041"/>
    <cellStyle name="Currency 3 4 5 3 2 3" xfId="48897"/>
    <cellStyle name="Currency 3 4 5 3 3" xfId="27233"/>
    <cellStyle name="Currency 3 4 5 3 4" xfId="40822"/>
    <cellStyle name="Currency 3 4 5 4" xfId="18138"/>
    <cellStyle name="Currency 3 4 5 4 2" xfId="29754"/>
    <cellStyle name="Currency 3 4 5 4 3" xfId="45610"/>
    <cellStyle name="Currency 3 4 5 5" xfId="3519"/>
    <cellStyle name="Currency 3 4 5 6" xfId="23946"/>
    <cellStyle name="Currency 3 4 5 7" xfId="35770"/>
    <cellStyle name="Currency 3 4 6" xfId="3211"/>
    <cellStyle name="Currency 3 4 6 2" xfId="10439"/>
    <cellStyle name="Currency 3 4 6 2 2" xfId="21205"/>
    <cellStyle name="Currency 3 4 6 2 2 2" xfId="32821"/>
    <cellStyle name="Currency 3 4 6 2 2 3" xfId="48677"/>
    <cellStyle name="Currency 3 4 6 2 3" xfId="27013"/>
    <cellStyle name="Currency 3 4 6 2 4" xfId="40602"/>
    <cellStyle name="Currency 3 4 6 3" xfId="17918"/>
    <cellStyle name="Currency 3 4 6 3 2" xfId="29534"/>
    <cellStyle name="Currency 3 4 6 3 3" xfId="45390"/>
    <cellStyle name="Currency 3 4 6 4" xfId="23726"/>
    <cellStyle name="Currency 3 4 6 5" xfId="35513"/>
    <cellStyle name="Currency 3 4 7" xfId="7373"/>
    <cellStyle name="Currency 3 4 7 2" xfId="10048"/>
    <cellStyle name="Currency 3 4 7 2 2" xfId="21022"/>
    <cellStyle name="Currency 3 4 7 2 2 2" xfId="32638"/>
    <cellStyle name="Currency 3 4 7 2 2 3" xfId="48494"/>
    <cellStyle name="Currency 3 4 7 2 3" xfId="26830"/>
    <cellStyle name="Currency 3 4 7 2 4" xfId="40325"/>
    <cellStyle name="Currency 3 4 7 3" xfId="19087"/>
    <cellStyle name="Currency 3 4 7 3 2" xfId="30703"/>
    <cellStyle name="Currency 3 4 7 3 3" xfId="46559"/>
    <cellStyle name="Currency 3 4 7 4" xfId="24895"/>
    <cellStyle name="Currency 3 4 7 5" xfId="38045"/>
    <cellStyle name="Currency 3 4 8" xfId="16566"/>
    <cellStyle name="Currency 3 4 8 2" xfId="22374"/>
    <cellStyle name="Currency 3 4 8 2 2" xfId="33990"/>
    <cellStyle name="Currency 3 4 8 2 3" xfId="49846"/>
    <cellStyle name="Currency 3 4 8 3" xfId="28182"/>
    <cellStyle name="Currency 3 4 8 4" xfId="44038"/>
    <cellStyle name="Currency 3 4 9" xfId="9193"/>
    <cellStyle name="Currency 3 4 9 2" xfId="20219"/>
    <cellStyle name="Currency 3 4 9 2 2" xfId="31835"/>
    <cellStyle name="Currency 3 4 9 2 3" xfId="47691"/>
    <cellStyle name="Currency 3 4 9 3" xfId="26027"/>
    <cellStyle name="Currency 3 4 9 4" xfId="39495"/>
    <cellStyle name="Currency 3 5" xfId="506"/>
    <cellStyle name="Currency 3 5 10" xfId="17626"/>
    <cellStyle name="Currency 3 5 10 2" xfId="29242"/>
    <cellStyle name="Currency 3 5 10 3" xfId="45098"/>
    <cellStyle name="Currency 3 5 11" xfId="2615"/>
    <cellStyle name="Currency 3 5 12" xfId="23434"/>
    <cellStyle name="Currency 3 5 13" xfId="35078"/>
    <cellStyle name="Currency 3 5 2" xfId="1263"/>
    <cellStyle name="Currency 3 5 2 2" xfId="1966"/>
    <cellStyle name="Currency 3 5 2 2 2" xfId="8510"/>
    <cellStyle name="Currency 3 5 2 2 2 2" xfId="17552"/>
    <cellStyle name="Currency 3 5 2 2 2 2 2" xfId="23360"/>
    <cellStyle name="Currency 3 5 2 2 2 2 2 2" xfId="34976"/>
    <cellStyle name="Currency 3 5 2 2 2 2 2 3" xfId="50832"/>
    <cellStyle name="Currency 3 5 2 2 2 2 3" xfId="29168"/>
    <cellStyle name="Currency 3 5 2 2 2 2 4" xfId="45024"/>
    <cellStyle name="Currency 3 5 2 2 2 3" xfId="20073"/>
    <cellStyle name="Currency 3 5 2 2 2 3 2" xfId="31689"/>
    <cellStyle name="Currency 3 5 2 2 2 3 3" xfId="47545"/>
    <cellStyle name="Currency 3 5 2 2 2 4" xfId="25881"/>
    <cellStyle name="Currency 3 5 2 2 2 5" xfId="39100"/>
    <cellStyle name="Currency 3 5 2 2 3" xfId="11483"/>
    <cellStyle name="Currency 3 5 2 2 3 2" xfId="22191"/>
    <cellStyle name="Currency 3 5 2 2 3 2 2" xfId="33807"/>
    <cellStyle name="Currency 3 5 2 2 3 2 3" xfId="49663"/>
    <cellStyle name="Currency 3 5 2 2 3 3" xfId="27999"/>
    <cellStyle name="Currency 3 5 2 2 3 4" xfId="41615"/>
    <cellStyle name="Currency 3 5 2 2 4" xfId="18904"/>
    <cellStyle name="Currency 3 5 2 2 4 2" xfId="30520"/>
    <cellStyle name="Currency 3 5 2 2 4 3" xfId="46376"/>
    <cellStyle name="Currency 3 5 2 2 5" xfId="4493"/>
    <cellStyle name="Currency 3 5 2 2 6" xfId="24712"/>
    <cellStyle name="Currency 3 5 2 2 7" xfId="36631"/>
    <cellStyle name="Currency 3 5 2 3" xfId="7866"/>
    <cellStyle name="Currency 3 5 2 3 2" xfId="10878"/>
    <cellStyle name="Currency 3 5 2 3 2 2" xfId="21607"/>
    <cellStyle name="Currency 3 5 2 3 2 2 2" xfId="33223"/>
    <cellStyle name="Currency 3 5 2 3 2 2 3" xfId="49079"/>
    <cellStyle name="Currency 3 5 2 3 2 3" xfId="27415"/>
    <cellStyle name="Currency 3 5 2 3 2 4" xfId="41020"/>
    <cellStyle name="Currency 3 5 2 3 3" xfId="19489"/>
    <cellStyle name="Currency 3 5 2 3 3 2" xfId="31105"/>
    <cellStyle name="Currency 3 5 2 3 3 3" xfId="46961"/>
    <cellStyle name="Currency 3 5 2 3 4" xfId="25297"/>
    <cellStyle name="Currency 3 5 2 3 5" xfId="38486"/>
    <cellStyle name="Currency 3 5 2 4" xfId="16968"/>
    <cellStyle name="Currency 3 5 2 4 2" xfId="22776"/>
    <cellStyle name="Currency 3 5 2 4 2 2" xfId="34392"/>
    <cellStyle name="Currency 3 5 2 4 2 3" xfId="50248"/>
    <cellStyle name="Currency 3 5 2 4 3" xfId="28584"/>
    <cellStyle name="Currency 3 5 2 4 4" xfId="44440"/>
    <cellStyle name="Currency 3 5 2 5" xfId="9631"/>
    <cellStyle name="Currency 3 5 2 5 2" xfId="20657"/>
    <cellStyle name="Currency 3 5 2 5 2 2" xfId="32273"/>
    <cellStyle name="Currency 3 5 2 5 2 3" xfId="48129"/>
    <cellStyle name="Currency 3 5 2 5 3" xfId="26465"/>
    <cellStyle name="Currency 3 5 2 5 4" xfId="39933"/>
    <cellStyle name="Currency 3 5 2 6" xfId="18320"/>
    <cellStyle name="Currency 3 5 2 6 2" xfId="29936"/>
    <cellStyle name="Currency 3 5 2 6 3" xfId="45792"/>
    <cellStyle name="Currency 3 5 2 7" xfId="3790"/>
    <cellStyle name="Currency 3 5 2 8" xfId="24128"/>
    <cellStyle name="Currency 3 5 2 9" xfId="35993"/>
    <cellStyle name="Currency 3 5 3" xfId="1450"/>
    <cellStyle name="Currency 3 5 3 2" xfId="8048"/>
    <cellStyle name="Currency 3 5 3 2 2" xfId="11061"/>
    <cellStyle name="Currency 3 5 3 2 2 2" xfId="21789"/>
    <cellStyle name="Currency 3 5 3 2 2 2 2" xfId="33405"/>
    <cellStyle name="Currency 3 5 3 2 2 2 3" xfId="49261"/>
    <cellStyle name="Currency 3 5 3 2 2 3" xfId="27597"/>
    <cellStyle name="Currency 3 5 3 2 2 4" xfId="41203"/>
    <cellStyle name="Currency 3 5 3 2 3" xfId="19671"/>
    <cellStyle name="Currency 3 5 3 2 3 2" xfId="31287"/>
    <cellStyle name="Currency 3 5 3 2 3 3" xfId="47143"/>
    <cellStyle name="Currency 3 5 3 2 4" xfId="25479"/>
    <cellStyle name="Currency 3 5 3 2 5" xfId="38668"/>
    <cellStyle name="Currency 3 5 3 3" xfId="17150"/>
    <cellStyle name="Currency 3 5 3 3 2" xfId="22958"/>
    <cellStyle name="Currency 3 5 3 3 2 2" xfId="34574"/>
    <cellStyle name="Currency 3 5 3 3 2 3" xfId="50430"/>
    <cellStyle name="Currency 3 5 3 3 3" xfId="28766"/>
    <cellStyle name="Currency 3 5 3 3 4" xfId="44622"/>
    <cellStyle name="Currency 3 5 3 4" xfId="9813"/>
    <cellStyle name="Currency 3 5 3 4 2" xfId="20839"/>
    <cellStyle name="Currency 3 5 3 4 2 2" xfId="32455"/>
    <cellStyle name="Currency 3 5 3 4 2 3" xfId="48311"/>
    <cellStyle name="Currency 3 5 3 4 3" xfId="26647"/>
    <cellStyle name="Currency 3 5 3 4 4" xfId="40115"/>
    <cellStyle name="Currency 3 5 3 5" xfId="18502"/>
    <cellStyle name="Currency 3 5 3 5 2" xfId="30118"/>
    <cellStyle name="Currency 3 5 3 5 3" xfId="45974"/>
    <cellStyle name="Currency 3 5 3 6" xfId="3977"/>
    <cellStyle name="Currency 3 5 3 7" xfId="24310"/>
    <cellStyle name="Currency 3 5 3 8" xfId="36175"/>
    <cellStyle name="Currency 3 5 4" xfId="1594"/>
    <cellStyle name="Currency 3 5 4 2" xfId="8159"/>
    <cellStyle name="Currency 3 5 4 2 2" xfId="11185"/>
    <cellStyle name="Currency 3 5 4 2 2 2" xfId="21900"/>
    <cellStyle name="Currency 3 5 4 2 2 2 2" xfId="33516"/>
    <cellStyle name="Currency 3 5 4 2 2 2 3" xfId="49372"/>
    <cellStyle name="Currency 3 5 4 2 2 3" xfId="27708"/>
    <cellStyle name="Currency 3 5 4 2 2 4" xfId="41321"/>
    <cellStyle name="Currency 3 5 4 2 3" xfId="19782"/>
    <cellStyle name="Currency 3 5 4 2 3 2" xfId="31398"/>
    <cellStyle name="Currency 3 5 4 2 3 3" xfId="47254"/>
    <cellStyle name="Currency 3 5 4 2 4" xfId="25590"/>
    <cellStyle name="Currency 3 5 4 2 5" xfId="38779"/>
    <cellStyle name="Currency 3 5 4 3" xfId="17261"/>
    <cellStyle name="Currency 3 5 4 3 2" xfId="23069"/>
    <cellStyle name="Currency 3 5 4 3 2 2" xfId="34685"/>
    <cellStyle name="Currency 3 5 4 3 2 3" xfId="50541"/>
    <cellStyle name="Currency 3 5 4 3 3" xfId="28877"/>
    <cellStyle name="Currency 3 5 4 3 4" xfId="44733"/>
    <cellStyle name="Currency 3 5 4 4" xfId="9340"/>
    <cellStyle name="Currency 3 5 4 4 2" xfId="20366"/>
    <cellStyle name="Currency 3 5 4 4 2 2" xfId="31982"/>
    <cellStyle name="Currency 3 5 4 4 2 3" xfId="47838"/>
    <cellStyle name="Currency 3 5 4 4 3" xfId="26174"/>
    <cellStyle name="Currency 3 5 4 4 4" xfId="39642"/>
    <cellStyle name="Currency 3 5 4 5" xfId="18613"/>
    <cellStyle name="Currency 3 5 4 5 2" xfId="30229"/>
    <cellStyle name="Currency 3 5 4 5 3" xfId="46085"/>
    <cellStyle name="Currency 3 5 4 6" xfId="4121"/>
    <cellStyle name="Currency 3 5 4 7" xfId="24421"/>
    <cellStyle name="Currency 3 5 4 8" xfId="36304"/>
    <cellStyle name="Currency 3 5 5" xfId="868"/>
    <cellStyle name="Currency 3 5 5 2" xfId="7563"/>
    <cellStyle name="Currency 3 5 5 2 2" xfId="16677"/>
    <cellStyle name="Currency 3 5 5 2 2 2" xfId="22485"/>
    <cellStyle name="Currency 3 5 5 2 2 2 2" xfId="34101"/>
    <cellStyle name="Currency 3 5 5 2 2 2 3" xfId="49957"/>
    <cellStyle name="Currency 3 5 5 2 2 3" xfId="28293"/>
    <cellStyle name="Currency 3 5 5 2 2 4" xfId="44149"/>
    <cellStyle name="Currency 3 5 5 2 3" xfId="19198"/>
    <cellStyle name="Currency 3 5 5 2 3 2" xfId="30814"/>
    <cellStyle name="Currency 3 5 5 2 3 3" xfId="46670"/>
    <cellStyle name="Currency 3 5 5 2 4" xfId="25006"/>
    <cellStyle name="Currency 3 5 5 2 5" xfId="38189"/>
    <cellStyle name="Currency 3 5 5 3" xfId="10553"/>
    <cellStyle name="Currency 3 5 5 3 2" xfId="21316"/>
    <cellStyle name="Currency 3 5 5 3 2 2" xfId="32932"/>
    <cellStyle name="Currency 3 5 5 3 2 3" xfId="48788"/>
    <cellStyle name="Currency 3 5 5 3 3" xfId="27124"/>
    <cellStyle name="Currency 3 5 5 3 4" xfId="40713"/>
    <cellStyle name="Currency 3 5 5 4" xfId="18029"/>
    <cellStyle name="Currency 3 5 5 4 2" xfId="29645"/>
    <cellStyle name="Currency 3 5 5 4 3" xfId="45501"/>
    <cellStyle name="Currency 3 5 5 5" xfId="3404"/>
    <cellStyle name="Currency 3 5 5 6" xfId="23837"/>
    <cellStyle name="Currency 3 5 5 7" xfId="35657"/>
    <cellStyle name="Currency 3 5 6" xfId="3068"/>
    <cellStyle name="Currency 3 5 6 2" xfId="10298"/>
    <cellStyle name="Currency 3 5 6 2 2" xfId="21096"/>
    <cellStyle name="Currency 3 5 6 2 2 2" xfId="32712"/>
    <cellStyle name="Currency 3 5 6 2 2 3" xfId="48568"/>
    <cellStyle name="Currency 3 5 6 2 3" xfId="26904"/>
    <cellStyle name="Currency 3 5 6 2 4" xfId="40476"/>
    <cellStyle name="Currency 3 5 6 3" xfId="17809"/>
    <cellStyle name="Currency 3 5 6 3 2" xfId="29425"/>
    <cellStyle name="Currency 3 5 6 3 3" xfId="45281"/>
    <cellStyle name="Currency 3 5 6 4" xfId="23617"/>
    <cellStyle name="Currency 3 5 6 5" xfId="35387"/>
    <cellStyle name="Currency 3 5 7" xfId="7264"/>
    <cellStyle name="Currency 3 5 7 2" xfId="9930"/>
    <cellStyle name="Currency 3 5 7 2 2" xfId="20913"/>
    <cellStyle name="Currency 3 5 7 2 2 2" xfId="32529"/>
    <cellStyle name="Currency 3 5 7 2 2 3" xfId="48385"/>
    <cellStyle name="Currency 3 5 7 2 3" xfId="26721"/>
    <cellStyle name="Currency 3 5 7 2 4" xfId="40214"/>
    <cellStyle name="Currency 3 5 7 3" xfId="18978"/>
    <cellStyle name="Currency 3 5 7 3 2" xfId="30594"/>
    <cellStyle name="Currency 3 5 7 3 3" xfId="46450"/>
    <cellStyle name="Currency 3 5 7 4" xfId="24786"/>
    <cellStyle name="Currency 3 5 7 5" xfId="37936"/>
    <cellStyle name="Currency 3 5 8" xfId="16457"/>
    <cellStyle name="Currency 3 5 8 2" xfId="22265"/>
    <cellStyle name="Currency 3 5 8 2 2" xfId="33881"/>
    <cellStyle name="Currency 3 5 8 2 3" xfId="49737"/>
    <cellStyle name="Currency 3 5 8 3" xfId="28073"/>
    <cellStyle name="Currency 3 5 8 4" xfId="43929"/>
    <cellStyle name="Currency 3 5 9" xfId="9229"/>
    <cellStyle name="Currency 3 5 9 2" xfId="20255"/>
    <cellStyle name="Currency 3 5 9 2 2" xfId="31871"/>
    <cellStyle name="Currency 3 5 9 2 3" xfId="47727"/>
    <cellStyle name="Currency 3 5 9 3" xfId="26063"/>
    <cellStyle name="Currency 3 5 9 4" xfId="39531"/>
    <cellStyle name="Currency 3 6" xfId="1057"/>
    <cellStyle name="Currency 3 6 2" xfId="1821"/>
    <cellStyle name="Currency 3 6 2 2" xfId="8365"/>
    <cellStyle name="Currency 3 6 2 2 2" xfId="17407"/>
    <cellStyle name="Currency 3 6 2 2 2 2" xfId="23215"/>
    <cellStyle name="Currency 3 6 2 2 2 2 2" xfId="34831"/>
    <cellStyle name="Currency 3 6 2 2 2 2 3" xfId="50687"/>
    <cellStyle name="Currency 3 6 2 2 2 3" xfId="29023"/>
    <cellStyle name="Currency 3 6 2 2 2 4" xfId="44879"/>
    <cellStyle name="Currency 3 6 2 2 3" xfId="19928"/>
    <cellStyle name="Currency 3 6 2 2 3 2" xfId="31544"/>
    <cellStyle name="Currency 3 6 2 2 3 3" xfId="47400"/>
    <cellStyle name="Currency 3 6 2 2 4" xfId="25736"/>
    <cellStyle name="Currency 3 6 2 2 5" xfId="38955"/>
    <cellStyle name="Currency 3 6 2 3" xfId="11338"/>
    <cellStyle name="Currency 3 6 2 3 2" xfId="22046"/>
    <cellStyle name="Currency 3 6 2 3 2 2" xfId="33662"/>
    <cellStyle name="Currency 3 6 2 3 2 3" xfId="49518"/>
    <cellStyle name="Currency 3 6 2 3 3" xfId="27854"/>
    <cellStyle name="Currency 3 6 2 3 4" xfId="41470"/>
    <cellStyle name="Currency 3 6 2 4" xfId="18759"/>
    <cellStyle name="Currency 3 6 2 4 2" xfId="30375"/>
    <cellStyle name="Currency 3 6 2 4 3" xfId="46231"/>
    <cellStyle name="Currency 3 6 2 5" xfId="4348"/>
    <cellStyle name="Currency 3 6 2 6" xfId="24567"/>
    <cellStyle name="Currency 3 6 2 7" xfId="36486"/>
    <cellStyle name="Currency 3 6 3" xfId="7721"/>
    <cellStyle name="Currency 3 6 3 2" xfId="10718"/>
    <cellStyle name="Currency 3 6 3 2 2" xfId="21462"/>
    <cellStyle name="Currency 3 6 3 2 2 2" xfId="33078"/>
    <cellStyle name="Currency 3 6 3 2 2 3" xfId="48934"/>
    <cellStyle name="Currency 3 6 3 2 3" xfId="27270"/>
    <cellStyle name="Currency 3 6 3 2 4" xfId="40868"/>
    <cellStyle name="Currency 3 6 3 3" xfId="19344"/>
    <cellStyle name="Currency 3 6 3 3 2" xfId="30960"/>
    <cellStyle name="Currency 3 6 3 3 3" xfId="46816"/>
    <cellStyle name="Currency 3 6 3 4" xfId="25152"/>
    <cellStyle name="Currency 3 6 3 5" xfId="38341"/>
    <cellStyle name="Currency 3 6 4" xfId="16823"/>
    <cellStyle name="Currency 3 6 4 2" xfId="22631"/>
    <cellStyle name="Currency 3 6 4 2 2" xfId="34247"/>
    <cellStyle name="Currency 3 6 4 2 3" xfId="50103"/>
    <cellStyle name="Currency 3 6 4 3" xfId="28439"/>
    <cellStyle name="Currency 3 6 4 4" xfId="44295"/>
    <cellStyle name="Currency 3 6 5" xfId="9486"/>
    <cellStyle name="Currency 3 6 5 2" xfId="20512"/>
    <cellStyle name="Currency 3 6 5 2 2" xfId="32128"/>
    <cellStyle name="Currency 3 6 5 2 3" xfId="47984"/>
    <cellStyle name="Currency 3 6 5 3" xfId="26320"/>
    <cellStyle name="Currency 3 6 5 4" xfId="39788"/>
    <cellStyle name="Currency 3 6 6" xfId="18175"/>
    <cellStyle name="Currency 3 6 6 2" xfId="29791"/>
    <cellStyle name="Currency 3 6 6 3" xfId="45647"/>
    <cellStyle name="Currency 3 6 7" xfId="3584"/>
    <cellStyle name="Currency 3 6 8" xfId="23983"/>
    <cellStyle name="Currency 3 6 9" xfId="35821"/>
    <cellStyle name="Currency 3 7" xfId="1305"/>
    <cellStyle name="Currency 3 7 2" xfId="7903"/>
    <cellStyle name="Currency 3 7 2 2" xfId="10916"/>
    <cellStyle name="Currency 3 7 2 2 2" xfId="21644"/>
    <cellStyle name="Currency 3 7 2 2 2 2" xfId="33260"/>
    <cellStyle name="Currency 3 7 2 2 2 3" xfId="49116"/>
    <cellStyle name="Currency 3 7 2 2 3" xfId="27452"/>
    <cellStyle name="Currency 3 7 2 2 4" xfId="41058"/>
    <cellStyle name="Currency 3 7 2 3" xfId="19526"/>
    <cellStyle name="Currency 3 7 2 3 2" xfId="31142"/>
    <cellStyle name="Currency 3 7 2 3 3" xfId="46998"/>
    <cellStyle name="Currency 3 7 2 4" xfId="25334"/>
    <cellStyle name="Currency 3 7 2 5" xfId="38523"/>
    <cellStyle name="Currency 3 7 3" xfId="17005"/>
    <cellStyle name="Currency 3 7 3 2" xfId="22813"/>
    <cellStyle name="Currency 3 7 3 2 2" xfId="34429"/>
    <cellStyle name="Currency 3 7 3 2 3" xfId="50285"/>
    <cellStyle name="Currency 3 7 3 3" xfId="28621"/>
    <cellStyle name="Currency 3 7 3 4" xfId="44477"/>
    <cellStyle name="Currency 3 7 4" xfId="9668"/>
    <cellStyle name="Currency 3 7 4 2" xfId="20694"/>
    <cellStyle name="Currency 3 7 4 2 2" xfId="32310"/>
    <cellStyle name="Currency 3 7 4 2 3" xfId="48166"/>
    <cellStyle name="Currency 3 7 4 3" xfId="26502"/>
    <cellStyle name="Currency 3 7 4 4" xfId="39970"/>
    <cellStyle name="Currency 3 7 5" xfId="18357"/>
    <cellStyle name="Currency 3 7 5 2" xfId="29973"/>
    <cellStyle name="Currency 3 7 5 3" xfId="45829"/>
    <cellStyle name="Currency 3 7 6" xfId="3832"/>
    <cellStyle name="Currency 3 7 7" xfId="24165"/>
    <cellStyle name="Currency 3 7 8" xfId="36030"/>
    <cellStyle name="Currency 3 8" xfId="1491"/>
    <cellStyle name="Currency 3 8 2" xfId="8085"/>
    <cellStyle name="Currency 3 8 2 2" xfId="11100"/>
    <cellStyle name="Currency 3 8 2 2 2" xfId="21826"/>
    <cellStyle name="Currency 3 8 2 2 2 2" xfId="33442"/>
    <cellStyle name="Currency 3 8 2 2 2 3" xfId="49298"/>
    <cellStyle name="Currency 3 8 2 2 3" xfId="27634"/>
    <cellStyle name="Currency 3 8 2 2 4" xfId="41241"/>
    <cellStyle name="Currency 3 8 2 3" xfId="19708"/>
    <cellStyle name="Currency 3 8 2 3 2" xfId="31324"/>
    <cellStyle name="Currency 3 8 2 3 3" xfId="47180"/>
    <cellStyle name="Currency 3 8 2 4" xfId="25516"/>
    <cellStyle name="Currency 3 8 2 5" xfId="38705"/>
    <cellStyle name="Currency 3 8 3" xfId="17187"/>
    <cellStyle name="Currency 3 8 3 2" xfId="22995"/>
    <cellStyle name="Currency 3 8 3 2 2" xfId="34611"/>
    <cellStyle name="Currency 3 8 3 2 3" xfId="50467"/>
    <cellStyle name="Currency 3 8 3 3" xfId="28803"/>
    <cellStyle name="Currency 3 8 3 4" xfId="44659"/>
    <cellStyle name="Currency 3 8 4" xfId="9266"/>
    <cellStyle name="Currency 3 8 4 2" xfId="20292"/>
    <cellStyle name="Currency 3 8 4 2 2" xfId="31908"/>
    <cellStyle name="Currency 3 8 4 2 3" xfId="47764"/>
    <cellStyle name="Currency 3 8 4 3" xfId="26100"/>
    <cellStyle name="Currency 3 8 4 4" xfId="39568"/>
    <cellStyle name="Currency 3 8 5" xfId="18539"/>
    <cellStyle name="Currency 3 8 5 2" xfId="30155"/>
    <cellStyle name="Currency 3 8 5 3" xfId="46011"/>
    <cellStyle name="Currency 3 8 6" xfId="4018"/>
    <cellStyle name="Currency 3 8 7" xfId="24347"/>
    <cellStyle name="Currency 3 8 8" xfId="36215"/>
    <cellStyle name="Currency 3 9" xfId="722"/>
    <cellStyle name="Currency 3 9 2" xfId="7417"/>
    <cellStyle name="Currency 3 9 2 2" xfId="16603"/>
    <cellStyle name="Currency 3 9 2 2 2" xfId="22411"/>
    <cellStyle name="Currency 3 9 2 2 2 2" xfId="34027"/>
    <cellStyle name="Currency 3 9 2 2 2 3" xfId="49883"/>
    <cellStyle name="Currency 3 9 2 2 3" xfId="28219"/>
    <cellStyle name="Currency 3 9 2 2 4" xfId="44075"/>
    <cellStyle name="Currency 3 9 2 3" xfId="19124"/>
    <cellStyle name="Currency 3 9 2 3 2" xfId="30740"/>
    <cellStyle name="Currency 3 9 2 3 3" xfId="46596"/>
    <cellStyle name="Currency 3 9 2 4" xfId="24932"/>
    <cellStyle name="Currency 3 9 2 5" xfId="38087"/>
    <cellStyle name="Currency 3 9 3" xfId="10479"/>
    <cellStyle name="Currency 3 9 3 2" xfId="21242"/>
    <cellStyle name="Currency 3 9 3 2 2" xfId="32858"/>
    <cellStyle name="Currency 3 9 3 2 3" xfId="48714"/>
    <cellStyle name="Currency 3 9 3 3" xfId="27050"/>
    <cellStyle name="Currency 3 9 3 4" xfId="40639"/>
    <cellStyle name="Currency 3 9 4" xfId="17955"/>
    <cellStyle name="Currency 3 9 4 2" xfId="29571"/>
    <cellStyle name="Currency 3 9 4 3" xfId="45427"/>
    <cellStyle name="Currency 3 9 5" xfId="3258"/>
    <cellStyle name="Currency 3 9 6" xfId="23763"/>
    <cellStyle name="Currency 3 9 7" xfId="35555"/>
    <cellStyle name="Currency 4" xfId="454"/>
    <cellStyle name="Currency 4 10" xfId="3034"/>
    <cellStyle name="Currency 4 10 2" xfId="10264"/>
    <cellStyle name="Currency 4 10 2 2" xfId="21077"/>
    <cellStyle name="Currency 4 10 2 2 2" xfId="32693"/>
    <cellStyle name="Currency 4 10 2 2 3" xfId="48549"/>
    <cellStyle name="Currency 4 10 2 3" xfId="26885"/>
    <cellStyle name="Currency 4 10 2 4" xfId="40449"/>
    <cellStyle name="Currency 4 10 3" xfId="17790"/>
    <cellStyle name="Currency 4 10 3 2" xfId="29406"/>
    <cellStyle name="Currency 4 10 3 3" xfId="45262"/>
    <cellStyle name="Currency 4 10 4" xfId="23598"/>
    <cellStyle name="Currency 4 10 5" xfId="35360"/>
    <cellStyle name="Currency 4 11" xfId="7245"/>
    <cellStyle name="Currency 4 11 2" xfId="9904"/>
    <cellStyle name="Currency 4 11 2 2" xfId="20894"/>
    <cellStyle name="Currency 4 11 2 2 2" xfId="32510"/>
    <cellStyle name="Currency 4 11 2 2 3" xfId="48366"/>
    <cellStyle name="Currency 4 11 2 3" xfId="26702"/>
    <cellStyle name="Currency 4 11 2 4" xfId="40192"/>
    <cellStyle name="Currency 4 11 3" xfId="18959"/>
    <cellStyle name="Currency 4 11 3 2" xfId="30575"/>
    <cellStyle name="Currency 4 11 3 3" xfId="46431"/>
    <cellStyle name="Currency 4 11 4" xfId="24767"/>
    <cellStyle name="Currency 4 11 5" xfId="37917"/>
    <cellStyle name="Currency 4 12" xfId="16438"/>
    <cellStyle name="Currency 4 12 2" xfId="22246"/>
    <cellStyle name="Currency 4 12 2 2" xfId="33862"/>
    <cellStyle name="Currency 4 12 2 3" xfId="49718"/>
    <cellStyle name="Currency 4 12 3" xfId="28054"/>
    <cellStyle name="Currency 4 12 4" xfId="43910"/>
    <cellStyle name="Currency 4 13" xfId="9102"/>
    <cellStyle name="Currency 4 13 2" xfId="20128"/>
    <cellStyle name="Currency 4 13 2 2" xfId="31744"/>
    <cellStyle name="Currency 4 13 2 3" xfId="47600"/>
    <cellStyle name="Currency 4 13 3" xfId="25936"/>
    <cellStyle name="Currency 4 13 4" xfId="39404"/>
    <cellStyle name="Currency 4 14" xfId="17607"/>
    <cellStyle name="Currency 4 14 2" xfId="29223"/>
    <cellStyle name="Currency 4 14 3" xfId="45079"/>
    <cellStyle name="Currency 4 15" xfId="2567"/>
    <cellStyle name="Currency 4 16" xfId="23415"/>
    <cellStyle name="Currency 4 17" xfId="35044"/>
    <cellStyle name="Currency 4 2" xfId="595"/>
    <cellStyle name="Currency 4 2 10" xfId="9139"/>
    <cellStyle name="Currency 4 2 10 2" xfId="20165"/>
    <cellStyle name="Currency 4 2 10 2 2" xfId="31781"/>
    <cellStyle name="Currency 4 2 10 2 3" xfId="47637"/>
    <cellStyle name="Currency 4 2 10 3" xfId="25973"/>
    <cellStyle name="Currency 4 2 10 4" xfId="39441"/>
    <cellStyle name="Currency 4 2 11" xfId="17681"/>
    <cellStyle name="Currency 4 2 11 2" xfId="29297"/>
    <cellStyle name="Currency 4 2 11 3" xfId="45153"/>
    <cellStyle name="Currency 4 2 12" xfId="2679"/>
    <cellStyle name="Currency 4 2 13" xfId="23489"/>
    <cellStyle name="Currency 4 2 14" xfId="35136"/>
    <cellStyle name="Currency 4 2 2" xfId="924"/>
    <cellStyle name="Currency 4 2 2 2" xfId="1653"/>
    <cellStyle name="Currency 4 2 2 2 2" xfId="8218"/>
    <cellStyle name="Currency 4 2 2 2 2 2" xfId="17316"/>
    <cellStyle name="Currency 4 2 2 2 2 2 2" xfId="23124"/>
    <cellStyle name="Currency 4 2 2 2 2 2 2 2" xfId="34740"/>
    <cellStyle name="Currency 4 2 2 2 2 2 2 3" xfId="50596"/>
    <cellStyle name="Currency 4 2 2 2 2 2 3" xfId="28932"/>
    <cellStyle name="Currency 4 2 2 2 2 2 4" xfId="44788"/>
    <cellStyle name="Currency 4 2 2 2 2 3" xfId="19837"/>
    <cellStyle name="Currency 4 2 2 2 2 3 2" xfId="31453"/>
    <cellStyle name="Currency 4 2 2 2 2 3 3" xfId="47309"/>
    <cellStyle name="Currency 4 2 2 2 2 4" xfId="25645"/>
    <cellStyle name="Currency 4 2 2 2 2 5" xfId="38837"/>
    <cellStyle name="Currency 4 2 2 2 3" xfId="11240"/>
    <cellStyle name="Currency 4 2 2 2 3 2" xfId="21955"/>
    <cellStyle name="Currency 4 2 2 2 3 2 2" xfId="33571"/>
    <cellStyle name="Currency 4 2 2 2 3 2 3" xfId="49427"/>
    <cellStyle name="Currency 4 2 2 2 3 3" xfId="27763"/>
    <cellStyle name="Currency 4 2 2 2 3 4" xfId="41376"/>
    <cellStyle name="Currency 4 2 2 2 4" xfId="18668"/>
    <cellStyle name="Currency 4 2 2 2 4 2" xfId="30284"/>
    <cellStyle name="Currency 4 2 2 2 4 3" xfId="46140"/>
    <cellStyle name="Currency 4 2 2 2 5" xfId="4180"/>
    <cellStyle name="Currency 4 2 2 2 6" xfId="24476"/>
    <cellStyle name="Currency 4 2 2 2 7" xfId="36362"/>
    <cellStyle name="Currency 4 2 2 3" xfId="7619"/>
    <cellStyle name="Currency 4 2 2 3 2" xfId="10608"/>
    <cellStyle name="Currency 4 2 2 3 2 2" xfId="21371"/>
    <cellStyle name="Currency 4 2 2 3 2 2 2" xfId="32987"/>
    <cellStyle name="Currency 4 2 2 3 2 2 3" xfId="48843"/>
    <cellStyle name="Currency 4 2 2 3 2 3" xfId="27179"/>
    <cellStyle name="Currency 4 2 2 3 2 4" xfId="40768"/>
    <cellStyle name="Currency 4 2 2 3 3" xfId="19253"/>
    <cellStyle name="Currency 4 2 2 3 3 2" xfId="30869"/>
    <cellStyle name="Currency 4 2 2 3 3 3" xfId="46725"/>
    <cellStyle name="Currency 4 2 2 3 4" xfId="25061"/>
    <cellStyle name="Currency 4 2 2 3 5" xfId="38245"/>
    <cellStyle name="Currency 4 2 2 4" xfId="16732"/>
    <cellStyle name="Currency 4 2 2 4 2" xfId="22540"/>
    <cellStyle name="Currency 4 2 2 4 2 2" xfId="34156"/>
    <cellStyle name="Currency 4 2 2 4 2 3" xfId="50012"/>
    <cellStyle name="Currency 4 2 2 4 3" xfId="28348"/>
    <cellStyle name="Currency 4 2 2 4 4" xfId="44204"/>
    <cellStyle name="Currency 4 2 2 5" xfId="9395"/>
    <cellStyle name="Currency 4 2 2 5 2" xfId="20421"/>
    <cellStyle name="Currency 4 2 2 5 2 2" xfId="32037"/>
    <cellStyle name="Currency 4 2 2 5 2 3" xfId="47893"/>
    <cellStyle name="Currency 4 2 2 5 3" xfId="26229"/>
    <cellStyle name="Currency 4 2 2 5 4" xfId="39697"/>
    <cellStyle name="Currency 4 2 2 6" xfId="18084"/>
    <cellStyle name="Currency 4 2 2 6 2" xfId="29700"/>
    <cellStyle name="Currency 4 2 2 6 3" xfId="45556"/>
    <cellStyle name="Currency 4 2 2 7" xfId="3460"/>
    <cellStyle name="Currency 4 2 2 8" xfId="23892"/>
    <cellStyle name="Currency 4 2 2 9" xfId="35713"/>
    <cellStyle name="Currency 4 2 3" xfId="1146"/>
    <cellStyle name="Currency 4 2 3 2" xfId="1876"/>
    <cellStyle name="Currency 4 2 3 2 2" xfId="8420"/>
    <cellStyle name="Currency 4 2 3 2 2 2" xfId="17462"/>
    <cellStyle name="Currency 4 2 3 2 2 2 2" xfId="23270"/>
    <cellStyle name="Currency 4 2 3 2 2 2 2 2" xfId="34886"/>
    <cellStyle name="Currency 4 2 3 2 2 2 2 3" xfId="50742"/>
    <cellStyle name="Currency 4 2 3 2 2 2 3" xfId="29078"/>
    <cellStyle name="Currency 4 2 3 2 2 2 4" xfId="44934"/>
    <cellStyle name="Currency 4 2 3 2 2 3" xfId="19983"/>
    <cellStyle name="Currency 4 2 3 2 2 3 2" xfId="31599"/>
    <cellStyle name="Currency 4 2 3 2 2 3 3" xfId="47455"/>
    <cellStyle name="Currency 4 2 3 2 2 4" xfId="25791"/>
    <cellStyle name="Currency 4 2 3 2 2 5" xfId="39010"/>
    <cellStyle name="Currency 4 2 3 2 3" xfId="11393"/>
    <cellStyle name="Currency 4 2 3 2 3 2" xfId="22101"/>
    <cellStyle name="Currency 4 2 3 2 3 2 2" xfId="33717"/>
    <cellStyle name="Currency 4 2 3 2 3 2 3" xfId="49573"/>
    <cellStyle name="Currency 4 2 3 2 3 3" xfId="27909"/>
    <cellStyle name="Currency 4 2 3 2 3 4" xfId="41525"/>
    <cellStyle name="Currency 4 2 3 2 4" xfId="18814"/>
    <cellStyle name="Currency 4 2 3 2 4 2" xfId="30430"/>
    <cellStyle name="Currency 4 2 3 2 4 3" xfId="46286"/>
    <cellStyle name="Currency 4 2 3 2 5" xfId="4403"/>
    <cellStyle name="Currency 4 2 3 2 6" xfId="24622"/>
    <cellStyle name="Currency 4 2 3 2 7" xfId="36541"/>
    <cellStyle name="Currency 4 2 3 3" xfId="7776"/>
    <cellStyle name="Currency 4 2 3 3 2" xfId="10781"/>
    <cellStyle name="Currency 4 2 3 3 2 2" xfId="21517"/>
    <cellStyle name="Currency 4 2 3 3 2 2 2" xfId="33133"/>
    <cellStyle name="Currency 4 2 3 3 2 2 3" xfId="48989"/>
    <cellStyle name="Currency 4 2 3 3 2 3" xfId="27325"/>
    <cellStyle name="Currency 4 2 3 3 2 4" xfId="40925"/>
    <cellStyle name="Currency 4 2 3 3 3" xfId="19399"/>
    <cellStyle name="Currency 4 2 3 3 3 2" xfId="31015"/>
    <cellStyle name="Currency 4 2 3 3 3 3" xfId="46871"/>
    <cellStyle name="Currency 4 2 3 3 4" xfId="25207"/>
    <cellStyle name="Currency 4 2 3 3 5" xfId="38396"/>
    <cellStyle name="Currency 4 2 3 4" xfId="16878"/>
    <cellStyle name="Currency 4 2 3 4 2" xfId="22686"/>
    <cellStyle name="Currency 4 2 3 4 2 2" xfId="34302"/>
    <cellStyle name="Currency 4 2 3 4 2 3" xfId="50158"/>
    <cellStyle name="Currency 4 2 3 4 3" xfId="28494"/>
    <cellStyle name="Currency 4 2 3 4 4" xfId="44350"/>
    <cellStyle name="Currency 4 2 3 5" xfId="9541"/>
    <cellStyle name="Currency 4 2 3 5 2" xfId="20567"/>
    <cellStyle name="Currency 4 2 3 5 2 2" xfId="32183"/>
    <cellStyle name="Currency 4 2 3 5 2 3" xfId="48039"/>
    <cellStyle name="Currency 4 2 3 5 3" xfId="26375"/>
    <cellStyle name="Currency 4 2 3 5 4" xfId="39843"/>
    <cellStyle name="Currency 4 2 3 6" xfId="18230"/>
    <cellStyle name="Currency 4 2 3 6 2" xfId="29846"/>
    <cellStyle name="Currency 4 2 3 6 3" xfId="45702"/>
    <cellStyle name="Currency 4 2 3 7" xfId="3673"/>
    <cellStyle name="Currency 4 2 3 8" xfId="24038"/>
    <cellStyle name="Currency 4 2 3 9" xfId="35891"/>
    <cellStyle name="Currency 4 2 4" xfId="1360"/>
    <cellStyle name="Currency 4 2 4 2" xfId="7958"/>
    <cellStyle name="Currency 4 2 4 2 2" xfId="10971"/>
    <cellStyle name="Currency 4 2 4 2 2 2" xfId="21699"/>
    <cellStyle name="Currency 4 2 4 2 2 2 2" xfId="33315"/>
    <cellStyle name="Currency 4 2 4 2 2 2 3" xfId="49171"/>
    <cellStyle name="Currency 4 2 4 2 2 3" xfId="27507"/>
    <cellStyle name="Currency 4 2 4 2 2 4" xfId="41113"/>
    <cellStyle name="Currency 4 2 4 2 3" xfId="19581"/>
    <cellStyle name="Currency 4 2 4 2 3 2" xfId="31197"/>
    <cellStyle name="Currency 4 2 4 2 3 3" xfId="47053"/>
    <cellStyle name="Currency 4 2 4 2 4" xfId="25389"/>
    <cellStyle name="Currency 4 2 4 2 5" xfId="38578"/>
    <cellStyle name="Currency 4 2 4 3" xfId="17060"/>
    <cellStyle name="Currency 4 2 4 3 2" xfId="22868"/>
    <cellStyle name="Currency 4 2 4 3 2 2" xfId="34484"/>
    <cellStyle name="Currency 4 2 4 3 2 3" xfId="50340"/>
    <cellStyle name="Currency 4 2 4 3 3" xfId="28676"/>
    <cellStyle name="Currency 4 2 4 3 4" xfId="44532"/>
    <cellStyle name="Currency 4 2 4 4" xfId="9723"/>
    <cellStyle name="Currency 4 2 4 4 2" xfId="20749"/>
    <cellStyle name="Currency 4 2 4 4 2 2" xfId="32365"/>
    <cellStyle name="Currency 4 2 4 4 2 3" xfId="48221"/>
    <cellStyle name="Currency 4 2 4 4 3" xfId="26557"/>
    <cellStyle name="Currency 4 2 4 4 4" xfId="40025"/>
    <cellStyle name="Currency 4 2 4 5" xfId="18412"/>
    <cellStyle name="Currency 4 2 4 5 2" xfId="30028"/>
    <cellStyle name="Currency 4 2 4 5 3" xfId="45884"/>
    <cellStyle name="Currency 4 2 4 6" xfId="3887"/>
    <cellStyle name="Currency 4 2 4 7" xfId="24220"/>
    <cellStyle name="Currency 4 2 4 8" xfId="36085"/>
    <cellStyle name="Currency 4 2 5" xfId="1575"/>
    <cellStyle name="Currency 4 2 5 2" xfId="8140"/>
    <cellStyle name="Currency 4 2 5 2 2" xfId="11166"/>
    <cellStyle name="Currency 4 2 5 2 2 2" xfId="21881"/>
    <cellStyle name="Currency 4 2 5 2 2 2 2" xfId="33497"/>
    <cellStyle name="Currency 4 2 5 2 2 2 3" xfId="49353"/>
    <cellStyle name="Currency 4 2 5 2 2 3" xfId="27689"/>
    <cellStyle name="Currency 4 2 5 2 2 4" xfId="41302"/>
    <cellStyle name="Currency 4 2 5 2 3" xfId="19763"/>
    <cellStyle name="Currency 4 2 5 2 3 2" xfId="31379"/>
    <cellStyle name="Currency 4 2 5 2 3 3" xfId="47235"/>
    <cellStyle name="Currency 4 2 5 2 4" xfId="25571"/>
    <cellStyle name="Currency 4 2 5 2 5" xfId="38760"/>
    <cellStyle name="Currency 4 2 5 3" xfId="17242"/>
    <cellStyle name="Currency 4 2 5 3 2" xfId="23050"/>
    <cellStyle name="Currency 4 2 5 3 2 2" xfId="34666"/>
    <cellStyle name="Currency 4 2 5 3 2 3" xfId="50522"/>
    <cellStyle name="Currency 4 2 5 3 3" xfId="28858"/>
    <cellStyle name="Currency 4 2 5 3 4" xfId="44714"/>
    <cellStyle name="Currency 4 2 5 4" xfId="9321"/>
    <cellStyle name="Currency 4 2 5 4 2" xfId="20347"/>
    <cellStyle name="Currency 4 2 5 4 2 2" xfId="31963"/>
    <cellStyle name="Currency 4 2 5 4 2 3" xfId="47819"/>
    <cellStyle name="Currency 4 2 5 4 3" xfId="26155"/>
    <cellStyle name="Currency 4 2 5 4 4" xfId="39623"/>
    <cellStyle name="Currency 4 2 5 5" xfId="18594"/>
    <cellStyle name="Currency 4 2 5 5 2" xfId="30210"/>
    <cellStyle name="Currency 4 2 5 5 3" xfId="46066"/>
    <cellStyle name="Currency 4 2 5 6" xfId="4102"/>
    <cellStyle name="Currency 4 2 5 7" xfId="24402"/>
    <cellStyle name="Currency 4 2 5 8" xfId="36285"/>
    <cellStyle name="Currency 4 2 6" xfId="849"/>
    <cellStyle name="Currency 4 2 6 2" xfId="7544"/>
    <cellStyle name="Currency 4 2 6 2 2" xfId="16658"/>
    <cellStyle name="Currency 4 2 6 2 2 2" xfId="22466"/>
    <cellStyle name="Currency 4 2 6 2 2 2 2" xfId="34082"/>
    <cellStyle name="Currency 4 2 6 2 2 2 3" xfId="49938"/>
    <cellStyle name="Currency 4 2 6 2 2 3" xfId="28274"/>
    <cellStyle name="Currency 4 2 6 2 2 4" xfId="44130"/>
    <cellStyle name="Currency 4 2 6 2 3" xfId="19179"/>
    <cellStyle name="Currency 4 2 6 2 3 2" xfId="30795"/>
    <cellStyle name="Currency 4 2 6 2 3 3" xfId="46651"/>
    <cellStyle name="Currency 4 2 6 2 4" xfId="24987"/>
    <cellStyle name="Currency 4 2 6 2 5" xfId="38170"/>
    <cellStyle name="Currency 4 2 6 3" xfId="10534"/>
    <cellStyle name="Currency 4 2 6 3 2" xfId="21297"/>
    <cellStyle name="Currency 4 2 6 3 2 2" xfId="32913"/>
    <cellStyle name="Currency 4 2 6 3 2 3" xfId="48769"/>
    <cellStyle name="Currency 4 2 6 3 3" xfId="27105"/>
    <cellStyle name="Currency 4 2 6 3 4" xfId="40694"/>
    <cellStyle name="Currency 4 2 6 4" xfId="18010"/>
    <cellStyle name="Currency 4 2 6 4 2" xfId="29626"/>
    <cellStyle name="Currency 4 2 6 4 3" xfId="45482"/>
    <cellStyle name="Currency 4 2 6 5" xfId="3385"/>
    <cellStyle name="Currency 4 2 6 6" xfId="23818"/>
    <cellStyle name="Currency 4 2 6 7" xfId="35638"/>
    <cellStyle name="Currency 4 2 7" xfId="3145"/>
    <cellStyle name="Currency 4 2 7 2" xfId="10374"/>
    <cellStyle name="Currency 4 2 7 2 2" xfId="21151"/>
    <cellStyle name="Currency 4 2 7 2 2 2" xfId="32767"/>
    <cellStyle name="Currency 4 2 7 2 2 3" xfId="48623"/>
    <cellStyle name="Currency 4 2 7 2 3" xfId="26959"/>
    <cellStyle name="Currency 4 2 7 2 4" xfId="40541"/>
    <cellStyle name="Currency 4 2 7 3" xfId="17864"/>
    <cellStyle name="Currency 4 2 7 3 2" xfId="29480"/>
    <cellStyle name="Currency 4 2 7 3 3" xfId="45336"/>
    <cellStyle name="Currency 4 2 7 4" xfId="23672"/>
    <cellStyle name="Currency 4 2 7 5" xfId="35452"/>
    <cellStyle name="Currency 4 2 8" xfId="7319"/>
    <cellStyle name="Currency 4 2 8 2" xfId="9989"/>
    <cellStyle name="Currency 4 2 8 2 2" xfId="20968"/>
    <cellStyle name="Currency 4 2 8 2 2 2" xfId="32584"/>
    <cellStyle name="Currency 4 2 8 2 2 3" xfId="48440"/>
    <cellStyle name="Currency 4 2 8 2 3" xfId="26776"/>
    <cellStyle name="Currency 4 2 8 2 4" xfId="40269"/>
    <cellStyle name="Currency 4 2 8 3" xfId="19033"/>
    <cellStyle name="Currency 4 2 8 3 2" xfId="30649"/>
    <cellStyle name="Currency 4 2 8 3 3" xfId="46505"/>
    <cellStyle name="Currency 4 2 8 4" xfId="24841"/>
    <cellStyle name="Currency 4 2 8 5" xfId="37991"/>
    <cellStyle name="Currency 4 2 9" xfId="16512"/>
    <cellStyle name="Currency 4 2 9 2" xfId="22320"/>
    <cellStyle name="Currency 4 2 9 2 2" xfId="33936"/>
    <cellStyle name="Currency 4 2 9 2 3" xfId="49792"/>
    <cellStyle name="Currency 4 2 9 3" xfId="28128"/>
    <cellStyle name="Currency 4 2 9 4" xfId="43984"/>
    <cellStyle name="Currency 4 3" xfId="653"/>
    <cellStyle name="Currency 4 3 10" xfId="17717"/>
    <cellStyle name="Currency 4 3 10 2" xfId="29333"/>
    <cellStyle name="Currency 4 3 10 3" xfId="45189"/>
    <cellStyle name="Currency 4 3 11" xfId="2737"/>
    <cellStyle name="Currency 4 3 12" xfId="23525"/>
    <cellStyle name="Currency 4 3 13" xfId="35184"/>
    <cellStyle name="Currency 4 3 2" xfId="1204"/>
    <cellStyle name="Currency 4 3 2 2" xfId="1912"/>
    <cellStyle name="Currency 4 3 2 2 2" xfId="8456"/>
    <cellStyle name="Currency 4 3 2 2 2 2" xfId="17498"/>
    <cellStyle name="Currency 4 3 2 2 2 2 2" xfId="23306"/>
    <cellStyle name="Currency 4 3 2 2 2 2 2 2" xfId="34922"/>
    <cellStyle name="Currency 4 3 2 2 2 2 2 3" xfId="50778"/>
    <cellStyle name="Currency 4 3 2 2 2 2 3" xfId="29114"/>
    <cellStyle name="Currency 4 3 2 2 2 2 4" xfId="44970"/>
    <cellStyle name="Currency 4 3 2 2 2 3" xfId="20019"/>
    <cellStyle name="Currency 4 3 2 2 2 3 2" xfId="31635"/>
    <cellStyle name="Currency 4 3 2 2 2 3 3" xfId="47491"/>
    <cellStyle name="Currency 4 3 2 2 2 4" xfId="25827"/>
    <cellStyle name="Currency 4 3 2 2 2 5" xfId="39046"/>
    <cellStyle name="Currency 4 3 2 2 3" xfId="11429"/>
    <cellStyle name="Currency 4 3 2 2 3 2" xfId="22137"/>
    <cellStyle name="Currency 4 3 2 2 3 2 2" xfId="33753"/>
    <cellStyle name="Currency 4 3 2 2 3 2 3" xfId="49609"/>
    <cellStyle name="Currency 4 3 2 2 3 3" xfId="27945"/>
    <cellStyle name="Currency 4 3 2 2 3 4" xfId="41561"/>
    <cellStyle name="Currency 4 3 2 2 4" xfId="18850"/>
    <cellStyle name="Currency 4 3 2 2 4 2" xfId="30466"/>
    <cellStyle name="Currency 4 3 2 2 4 3" xfId="46322"/>
    <cellStyle name="Currency 4 3 2 2 5" xfId="4439"/>
    <cellStyle name="Currency 4 3 2 2 6" xfId="24658"/>
    <cellStyle name="Currency 4 3 2 2 7" xfId="36577"/>
    <cellStyle name="Currency 4 3 2 3" xfId="7812"/>
    <cellStyle name="Currency 4 3 2 3 2" xfId="10823"/>
    <cellStyle name="Currency 4 3 2 3 2 2" xfId="21553"/>
    <cellStyle name="Currency 4 3 2 3 2 2 2" xfId="33169"/>
    <cellStyle name="Currency 4 3 2 3 2 2 3" xfId="49025"/>
    <cellStyle name="Currency 4 3 2 3 2 3" xfId="27361"/>
    <cellStyle name="Currency 4 3 2 3 2 4" xfId="40966"/>
    <cellStyle name="Currency 4 3 2 3 3" xfId="19435"/>
    <cellStyle name="Currency 4 3 2 3 3 2" xfId="31051"/>
    <cellStyle name="Currency 4 3 2 3 3 3" xfId="46907"/>
    <cellStyle name="Currency 4 3 2 3 4" xfId="25243"/>
    <cellStyle name="Currency 4 3 2 3 5" xfId="38432"/>
    <cellStyle name="Currency 4 3 2 4" xfId="16914"/>
    <cellStyle name="Currency 4 3 2 4 2" xfId="22722"/>
    <cellStyle name="Currency 4 3 2 4 2 2" xfId="34338"/>
    <cellStyle name="Currency 4 3 2 4 2 3" xfId="50194"/>
    <cellStyle name="Currency 4 3 2 4 3" xfId="28530"/>
    <cellStyle name="Currency 4 3 2 4 4" xfId="44386"/>
    <cellStyle name="Currency 4 3 2 5" xfId="9577"/>
    <cellStyle name="Currency 4 3 2 5 2" xfId="20603"/>
    <cellStyle name="Currency 4 3 2 5 2 2" xfId="32219"/>
    <cellStyle name="Currency 4 3 2 5 2 3" xfId="48075"/>
    <cellStyle name="Currency 4 3 2 5 3" xfId="26411"/>
    <cellStyle name="Currency 4 3 2 5 4" xfId="39879"/>
    <cellStyle name="Currency 4 3 2 6" xfId="18266"/>
    <cellStyle name="Currency 4 3 2 6 2" xfId="29882"/>
    <cellStyle name="Currency 4 3 2 6 3" xfId="45738"/>
    <cellStyle name="Currency 4 3 2 7" xfId="3731"/>
    <cellStyle name="Currency 4 3 2 8" xfId="24074"/>
    <cellStyle name="Currency 4 3 2 9" xfId="35939"/>
    <cellStyle name="Currency 4 3 3" xfId="1396"/>
    <cellStyle name="Currency 4 3 3 2" xfId="7994"/>
    <cellStyle name="Currency 4 3 3 2 2" xfId="11007"/>
    <cellStyle name="Currency 4 3 3 2 2 2" xfId="21735"/>
    <cellStyle name="Currency 4 3 3 2 2 2 2" xfId="33351"/>
    <cellStyle name="Currency 4 3 3 2 2 2 3" xfId="49207"/>
    <cellStyle name="Currency 4 3 3 2 2 3" xfId="27543"/>
    <cellStyle name="Currency 4 3 3 2 2 4" xfId="41149"/>
    <cellStyle name="Currency 4 3 3 2 3" xfId="19617"/>
    <cellStyle name="Currency 4 3 3 2 3 2" xfId="31233"/>
    <cellStyle name="Currency 4 3 3 2 3 3" xfId="47089"/>
    <cellStyle name="Currency 4 3 3 2 4" xfId="25425"/>
    <cellStyle name="Currency 4 3 3 2 5" xfId="38614"/>
    <cellStyle name="Currency 4 3 3 3" xfId="17096"/>
    <cellStyle name="Currency 4 3 3 3 2" xfId="22904"/>
    <cellStyle name="Currency 4 3 3 3 2 2" xfId="34520"/>
    <cellStyle name="Currency 4 3 3 3 2 3" xfId="50376"/>
    <cellStyle name="Currency 4 3 3 3 3" xfId="28712"/>
    <cellStyle name="Currency 4 3 3 3 4" xfId="44568"/>
    <cellStyle name="Currency 4 3 3 4" xfId="9759"/>
    <cellStyle name="Currency 4 3 3 4 2" xfId="20785"/>
    <cellStyle name="Currency 4 3 3 4 2 2" xfId="32401"/>
    <cellStyle name="Currency 4 3 3 4 2 3" xfId="48257"/>
    <cellStyle name="Currency 4 3 3 4 3" xfId="26593"/>
    <cellStyle name="Currency 4 3 3 4 4" xfId="40061"/>
    <cellStyle name="Currency 4 3 3 5" xfId="18448"/>
    <cellStyle name="Currency 4 3 3 5 2" xfId="30064"/>
    <cellStyle name="Currency 4 3 3 5 3" xfId="45920"/>
    <cellStyle name="Currency 4 3 3 6" xfId="3923"/>
    <cellStyle name="Currency 4 3 3 7" xfId="24256"/>
    <cellStyle name="Currency 4 3 3 8" xfId="36121"/>
    <cellStyle name="Currency 4 3 4" xfId="1705"/>
    <cellStyle name="Currency 4 3 4 2" xfId="8254"/>
    <cellStyle name="Currency 4 3 4 2 2" xfId="11281"/>
    <cellStyle name="Currency 4 3 4 2 2 2" xfId="21991"/>
    <cellStyle name="Currency 4 3 4 2 2 2 2" xfId="33607"/>
    <cellStyle name="Currency 4 3 4 2 2 2 3" xfId="49463"/>
    <cellStyle name="Currency 4 3 4 2 2 3" xfId="27799"/>
    <cellStyle name="Currency 4 3 4 2 2 4" xfId="41414"/>
    <cellStyle name="Currency 4 3 4 2 3" xfId="19873"/>
    <cellStyle name="Currency 4 3 4 2 3 2" xfId="31489"/>
    <cellStyle name="Currency 4 3 4 2 3 3" xfId="47345"/>
    <cellStyle name="Currency 4 3 4 2 4" xfId="25681"/>
    <cellStyle name="Currency 4 3 4 2 5" xfId="38873"/>
    <cellStyle name="Currency 4 3 4 3" xfId="17352"/>
    <cellStyle name="Currency 4 3 4 3 2" xfId="23160"/>
    <cellStyle name="Currency 4 3 4 3 2 2" xfId="34776"/>
    <cellStyle name="Currency 4 3 4 3 2 3" xfId="50632"/>
    <cellStyle name="Currency 4 3 4 3 3" xfId="28968"/>
    <cellStyle name="Currency 4 3 4 3 4" xfId="44824"/>
    <cellStyle name="Currency 4 3 4 4" xfId="9431"/>
    <cellStyle name="Currency 4 3 4 4 2" xfId="20457"/>
    <cellStyle name="Currency 4 3 4 4 2 2" xfId="32073"/>
    <cellStyle name="Currency 4 3 4 4 2 3" xfId="47929"/>
    <cellStyle name="Currency 4 3 4 4 3" xfId="26265"/>
    <cellStyle name="Currency 4 3 4 4 4" xfId="39733"/>
    <cellStyle name="Currency 4 3 4 5" xfId="18704"/>
    <cellStyle name="Currency 4 3 4 5 2" xfId="30320"/>
    <cellStyle name="Currency 4 3 4 5 3" xfId="46176"/>
    <cellStyle name="Currency 4 3 4 6" xfId="4232"/>
    <cellStyle name="Currency 4 3 4 7" xfId="24512"/>
    <cellStyle name="Currency 4 3 4 8" xfId="36404"/>
    <cellStyle name="Currency 4 3 5" xfId="965"/>
    <cellStyle name="Currency 4 3 5 2" xfId="7660"/>
    <cellStyle name="Currency 4 3 5 2 2" xfId="16768"/>
    <cellStyle name="Currency 4 3 5 2 2 2" xfId="22576"/>
    <cellStyle name="Currency 4 3 5 2 2 2 2" xfId="34192"/>
    <cellStyle name="Currency 4 3 5 2 2 2 3" xfId="50048"/>
    <cellStyle name="Currency 4 3 5 2 2 3" xfId="28384"/>
    <cellStyle name="Currency 4 3 5 2 2 4" xfId="44240"/>
    <cellStyle name="Currency 4 3 5 2 3" xfId="19289"/>
    <cellStyle name="Currency 4 3 5 2 3 2" xfId="30905"/>
    <cellStyle name="Currency 4 3 5 2 3 3" xfId="46761"/>
    <cellStyle name="Currency 4 3 5 2 4" xfId="25097"/>
    <cellStyle name="Currency 4 3 5 2 5" xfId="38284"/>
    <cellStyle name="Currency 4 3 5 3" xfId="10644"/>
    <cellStyle name="Currency 4 3 5 3 2" xfId="21407"/>
    <cellStyle name="Currency 4 3 5 3 2 2" xfId="33023"/>
    <cellStyle name="Currency 4 3 5 3 2 3" xfId="48879"/>
    <cellStyle name="Currency 4 3 5 3 3" xfId="27215"/>
    <cellStyle name="Currency 4 3 5 3 4" xfId="40804"/>
    <cellStyle name="Currency 4 3 5 4" xfId="18120"/>
    <cellStyle name="Currency 4 3 5 4 2" xfId="29736"/>
    <cellStyle name="Currency 4 3 5 4 3" xfId="45592"/>
    <cellStyle name="Currency 4 3 5 5" xfId="3501"/>
    <cellStyle name="Currency 4 3 5 6" xfId="23928"/>
    <cellStyle name="Currency 4 3 5 7" xfId="35752"/>
    <cellStyle name="Currency 4 3 6" xfId="3193"/>
    <cellStyle name="Currency 4 3 6 2" xfId="10421"/>
    <cellStyle name="Currency 4 3 6 2 2" xfId="21187"/>
    <cellStyle name="Currency 4 3 6 2 2 2" xfId="32803"/>
    <cellStyle name="Currency 4 3 6 2 2 3" xfId="48659"/>
    <cellStyle name="Currency 4 3 6 2 3" xfId="26995"/>
    <cellStyle name="Currency 4 3 6 2 4" xfId="40584"/>
    <cellStyle name="Currency 4 3 6 3" xfId="17900"/>
    <cellStyle name="Currency 4 3 6 3 2" xfId="29516"/>
    <cellStyle name="Currency 4 3 6 3 3" xfId="45372"/>
    <cellStyle name="Currency 4 3 6 4" xfId="23708"/>
    <cellStyle name="Currency 4 3 6 5" xfId="35495"/>
    <cellStyle name="Currency 4 3 7" xfId="7355"/>
    <cellStyle name="Currency 4 3 7 2" xfId="10030"/>
    <cellStyle name="Currency 4 3 7 2 2" xfId="21004"/>
    <cellStyle name="Currency 4 3 7 2 2 2" xfId="32620"/>
    <cellStyle name="Currency 4 3 7 2 2 3" xfId="48476"/>
    <cellStyle name="Currency 4 3 7 2 3" xfId="26812"/>
    <cellStyle name="Currency 4 3 7 2 4" xfId="40307"/>
    <cellStyle name="Currency 4 3 7 3" xfId="19069"/>
    <cellStyle name="Currency 4 3 7 3 2" xfId="30685"/>
    <cellStyle name="Currency 4 3 7 3 3" xfId="46541"/>
    <cellStyle name="Currency 4 3 7 4" xfId="24877"/>
    <cellStyle name="Currency 4 3 7 5" xfId="38027"/>
    <cellStyle name="Currency 4 3 8" xfId="16548"/>
    <cellStyle name="Currency 4 3 8 2" xfId="22356"/>
    <cellStyle name="Currency 4 3 8 2 2" xfId="33972"/>
    <cellStyle name="Currency 4 3 8 2 3" xfId="49828"/>
    <cellStyle name="Currency 4 3 8 3" xfId="28164"/>
    <cellStyle name="Currency 4 3 8 4" xfId="44020"/>
    <cellStyle name="Currency 4 3 9" xfId="9175"/>
    <cellStyle name="Currency 4 3 9 2" xfId="20201"/>
    <cellStyle name="Currency 4 3 9 2 2" xfId="31817"/>
    <cellStyle name="Currency 4 3 9 2 3" xfId="47673"/>
    <cellStyle name="Currency 4 3 9 3" xfId="26009"/>
    <cellStyle name="Currency 4 3 9 4" xfId="39477"/>
    <cellStyle name="Currency 4 4" xfId="694"/>
    <cellStyle name="Currency 4 4 10" xfId="17753"/>
    <cellStyle name="Currency 4 4 10 2" xfId="29369"/>
    <cellStyle name="Currency 4 4 10 3" xfId="45225"/>
    <cellStyle name="Currency 4 4 11" xfId="2778"/>
    <cellStyle name="Currency 4 4 12" xfId="23561"/>
    <cellStyle name="Currency 4 4 13" xfId="35220"/>
    <cellStyle name="Currency 4 4 2" xfId="1245"/>
    <cellStyle name="Currency 4 4 2 2" xfId="1948"/>
    <cellStyle name="Currency 4 4 2 2 2" xfId="8492"/>
    <cellStyle name="Currency 4 4 2 2 2 2" xfId="17534"/>
    <cellStyle name="Currency 4 4 2 2 2 2 2" xfId="23342"/>
    <cellStyle name="Currency 4 4 2 2 2 2 2 2" xfId="34958"/>
    <cellStyle name="Currency 4 4 2 2 2 2 2 3" xfId="50814"/>
    <cellStyle name="Currency 4 4 2 2 2 2 3" xfId="29150"/>
    <cellStyle name="Currency 4 4 2 2 2 2 4" xfId="45006"/>
    <cellStyle name="Currency 4 4 2 2 2 3" xfId="20055"/>
    <cellStyle name="Currency 4 4 2 2 2 3 2" xfId="31671"/>
    <cellStyle name="Currency 4 4 2 2 2 3 3" xfId="47527"/>
    <cellStyle name="Currency 4 4 2 2 2 4" xfId="25863"/>
    <cellStyle name="Currency 4 4 2 2 2 5" xfId="39082"/>
    <cellStyle name="Currency 4 4 2 2 3" xfId="11465"/>
    <cellStyle name="Currency 4 4 2 2 3 2" xfId="22173"/>
    <cellStyle name="Currency 4 4 2 2 3 2 2" xfId="33789"/>
    <cellStyle name="Currency 4 4 2 2 3 2 3" xfId="49645"/>
    <cellStyle name="Currency 4 4 2 2 3 3" xfId="27981"/>
    <cellStyle name="Currency 4 4 2 2 3 4" xfId="41597"/>
    <cellStyle name="Currency 4 4 2 2 4" xfId="18886"/>
    <cellStyle name="Currency 4 4 2 2 4 2" xfId="30502"/>
    <cellStyle name="Currency 4 4 2 2 4 3" xfId="46358"/>
    <cellStyle name="Currency 4 4 2 2 5" xfId="4475"/>
    <cellStyle name="Currency 4 4 2 2 6" xfId="24694"/>
    <cellStyle name="Currency 4 4 2 2 7" xfId="36613"/>
    <cellStyle name="Currency 4 4 2 3" xfId="7848"/>
    <cellStyle name="Currency 4 4 2 3 2" xfId="10860"/>
    <cellStyle name="Currency 4 4 2 3 2 2" xfId="21589"/>
    <cellStyle name="Currency 4 4 2 3 2 2 2" xfId="33205"/>
    <cellStyle name="Currency 4 4 2 3 2 2 3" xfId="49061"/>
    <cellStyle name="Currency 4 4 2 3 2 3" xfId="27397"/>
    <cellStyle name="Currency 4 4 2 3 2 4" xfId="41002"/>
    <cellStyle name="Currency 4 4 2 3 3" xfId="19471"/>
    <cellStyle name="Currency 4 4 2 3 3 2" xfId="31087"/>
    <cellStyle name="Currency 4 4 2 3 3 3" xfId="46943"/>
    <cellStyle name="Currency 4 4 2 3 4" xfId="25279"/>
    <cellStyle name="Currency 4 4 2 3 5" xfId="38468"/>
    <cellStyle name="Currency 4 4 2 4" xfId="16950"/>
    <cellStyle name="Currency 4 4 2 4 2" xfId="22758"/>
    <cellStyle name="Currency 4 4 2 4 2 2" xfId="34374"/>
    <cellStyle name="Currency 4 4 2 4 2 3" xfId="50230"/>
    <cellStyle name="Currency 4 4 2 4 3" xfId="28566"/>
    <cellStyle name="Currency 4 4 2 4 4" xfId="44422"/>
    <cellStyle name="Currency 4 4 2 5" xfId="9613"/>
    <cellStyle name="Currency 4 4 2 5 2" xfId="20639"/>
    <cellStyle name="Currency 4 4 2 5 2 2" xfId="32255"/>
    <cellStyle name="Currency 4 4 2 5 2 3" xfId="48111"/>
    <cellStyle name="Currency 4 4 2 5 3" xfId="26447"/>
    <cellStyle name="Currency 4 4 2 5 4" xfId="39915"/>
    <cellStyle name="Currency 4 4 2 6" xfId="18302"/>
    <cellStyle name="Currency 4 4 2 6 2" xfId="29918"/>
    <cellStyle name="Currency 4 4 2 6 3" xfId="45774"/>
    <cellStyle name="Currency 4 4 2 7" xfId="3772"/>
    <cellStyle name="Currency 4 4 2 8" xfId="24110"/>
    <cellStyle name="Currency 4 4 2 9" xfId="35975"/>
    <cellStyle name="Currency 4 4 3" xfId="1432"/>
    <cellStyle name="Currency 4 4 3 2" xfId="8030"/>
    <cellStyle name="Currency 4 4 3 2 2" xfId="11043"/>
    <cellStyle name="Currency 4 4 3 2 2 2" xfId="21771"/>
    <cellStyle name="Currency 4 4 3 2 2 2 2" xfId="33387"/>
    <cellStyle name="Currency 4 4 3 2 2 2 3" xfId="49243"/>
    <cellStyle name="Currency 4 4 3 2 2 3" xfId="27579"/>
    <cellStyle name="Currency 4 4 3 2 2 4" xfId="41185"/>
    <cellStyle name="Currency 4 4 3 2 3" xfId="19653"/>
    <cellStyle name="Currency 4 4 3 2 3 2" xfId="31269"/>
    <cellStyle name="Currency 4 4 3 2 3 3" xfId="47125"/>
    <cellStyle name="Currency 4 4 3 2 4" xfId="25461"/>
    <cellStyle name="Currency 4 4 3 2 5" xfId="38650"/>
    <cellStyle name="Currency 4 4 3 3" xfId="17132"/>
    <cellStyle name="Currency 4 4 3 3 2" xfId="22940"/>
    <cellStyle name="Currency 4 4 3 3 2 2" xfId="34556"/>
    <cellStyle name="Currency 4 4 3 3 2 3" xfId="50412"/>
    <cellStyle name="Currency 4 4 3 3 3" xfId="28748"/>
    <cellStyle name="Currency 4 4 3 3 4" xfId="44604"/>
    <cellStyle name="Currency 4 4 3 4" xfId="9795"/>
    <cellStyle name="Currency 4 4 3 4 2" xfId="20821"/>
    <cellStyle name="Currency 4 4 3 4 2 2" xfId="32437"/>
    <cellStyle name="Currency 4 4 3 4 2 3" xfId="48293"/>
    <cellStyle name="Currency 4 4 3 4 3" xfId="26629"/>
    <cellStyle name="Currency 4 4 3 4 4" xfId="40097"/>
    <cellStyle name="Currency 4 4 3 5" xfId="18484"/>
    <cellStyle name="Currency 4 4 3 5 2" xfId="30100"/>
    <cellStyle name="Currency 4 4 3 5 3" xfId="45956"/>
    <cellStyle name="Currency 4 4 3 6" xfId="3959"/>
    <cellStyle name="Currency 4 4 3 7" xfId="24292"/>
    <cellStyle name="Currency 4 4 3 8" xfId="36157"/>
    <cellStyle name="Currency 4 4 4" xfId="1746"/>
    <cellStyle name="Currency 4 4 4 2" xfId="8290"/>
    <cellStyle name="Currency 4 4 4 2 2" xfId="11319"/>
    <cellStyle name="Currency 4 4 4 2 2 2" xfId="22027"/>
    <cellStyle name="Currency 4 4 4 2 2 2 2" xfId="33643"/>
    <cellStyle name="Currency 4 4 4 2 2 2 3" xfId="49499"/>
    <cellStyle name="Currency 4 4 4 2 2 3" xfId="27835"/>
    <cellStyle name="Currency 4 4 4 2 2 4" xfId="41451"/>
    <cellStyle name="Currency 4 4 4 2 3" xfId="19909"/>
    <cellStyle name="Currency 4 4 4 2 3 2" xfId="31525"/>
    <cellStyle name="Currency 4 4 4 2 3 3" xfId="47381"/>
    <cellStyle name="Currency 4 4 4 2 4" xfId="25717"/>
    <cellStyle name="Currency 4 4 4 2 5" xfId="38909"/>
    <cellStyle name="Currency 4 4 4 3" xfId="17388"/>
    <cellStyle name="Currency 4 4 4 3 2" xfId="23196"/>
    <cellStyle name="Currency 4 4 4 3 2 2" xfId="34812"/>
    <cellStyle name="Currency 4 4 4 3 2 3" xfId="50668"/>
    <cellStyle name="Currency 4 4 4 3 3" xfId="29004"/>
    <cellStyle name="Currency 4 4 4 3 4" xfId="44860"/>
    <cellStyle name="Currency 4 4 4 4" xfId="9467"/>
    <cellStyle name="Currency 4 4 4 4 2" xfId="20493"/>
    <cellStyle name="Currency 4 4 4 4 2 2" xfId="32109"/>
    <cellStyle name="Currency 4 4 4 4 2 3" xfId="47965"/>
    <cellStyle name="Currency 4 4 4 4 3" xfId="26301"/>
    <cellStyle name="Currency 4 4 4 4 4" xfId="39769"/>
    <cellStyle name="Currency 4 4 4 5" xfId="18740"/>
    <cellStyle name="Currency 4 4 4 5 2" xfId="30356"/>
    <cellStyle name="Currency 4 4 4 5 3" xfId="46212"/>
    <cellStyle name="Currency 4 4 4 6" xfId="4273"/>
    <cellStyle name="Currency 4 4 4 7" xfId="24548"/>
    <cellStyle name="Currency 4 4 4 8" xfId="36440"/>
    <cellStyle name="Currency 4 4 5" xfId="1003"/>
    <cellStyle name="Currency 4 4 5 2" xfId="7698"/>
    <cellStyle name="Currency 4 4 5 2 2" xfId="16804"/>
    <cellStyle name="Currency 4 4 5 2 2 2" xfId="22612"/>
    <cellStyle name="Currency 4 4 5 2 2 2 2" xfId="34228"/>
    <cellStyle name="Currency 4 4 5 2 2 2 3" xfId="50084"/>
    <cellStyle name="Currency 4 4 5 2 2 3" xfId="28420"/>
    <cellStyle name="Currency 4 4 5 2 2 4" xfId="44276"/>
    <cellStyle name="Currency 4 4 5 2 3" xfId="19325"/>
    <cellStyle name="Currency 4 4 5 2 3 2" xfId="30941"/>
    <cellStyle name="Currency 4 4 5 2 3 3" xfId="46797"/>
    <cellStyle name="Currency 4 4 5 2 4" xfId="25133"/>
    <cellStyle name="Currency 4 4 5 2 5" xfId="38320"/>
    <cellStyle name="Currency 4 4 5 3" xfId="10680"/>
    <cellStyle name="Currency 4 4 5 3 2" xfId="21443"/>
    <cellStyle name="Currency 4 4 5 3 2 2" xfId="33059"/>
    <cellStyle name="Currency 4 4 5 3 2 3" xfId="48915"/>
    <cellStyle name="Currency 4 4 5 3 3" xfId="27251"/>
    <cellStyle name="Currency 4 4 5 3 4" xfId="40840"/>
    <cellStyle name="Currency 4 4 5 4" xfId="18156"/>
    <cellStyle name="Currency 4 4 5 4 2" xfId="29772"/>
    <cellStyle name="Currency 4 4 5 4 3" xfId="45628"/>
    <cellStyle name="Currency 4 4 5 5" xfId="3539"/>
    <cellStyle name="Currency 4 4 5 6" xfId="23964"/>
    <cellStyle name="Currency 4 4 5 7" xfId="35788"/>
    <cellStyle name="Currency 4 4 6" xfId="3232"/>
    <cellStyle name="Currency 4 4 6 2" xfId="10460"/>
    <cellStyle name="Currency 4 4 6 2 2" xfId="21223"/>
    <cellStyle name="Currency 4 4 6 2 2 2" xfId="32839"/>
    <cellStyle name="Currency 4 4 6 2 2 3" xfId="48695"/>
    <cellStyle name="Currency 4 4 6 2 3" xfId="27031"/>
    <cellStyle name="Currency 4 4 6 2 4" xfId="40620"/>
    <cellStyle name="Currency 4 4 6 3" xfId="17936"/>
    <cellStyle name="Currency 4 4 6 3 2" xfId="29552"/>
    <cellStyle name="Currency 4 4 6 3 3" xfId="45408"/>
    <cellStyle name="Currency 4 4 6 4" xfId="23744"/>
    <cellStyle name="Currency 4 4 6 5" xfId="35531"/>
    <cellStyle name="Currency 4 4 7" xfId="7391"/>
    <cellStyle name="Currency 4 4 7 2" xfId="10067"/>
    <cellStyle name="Currency 4 4 7 2 2" xfId="21040"/>
    <cellStyle name="Currency 4 4 7 2 2 2" xfId="32656"/>
    <cellStyle name="Currency 4 4 7 2 2 3" xfId="48512"/>
    <cellStyle name="Currency 4 4 7 2 3" xfId="26848"/>
    <cellStyle name="Currency 4 4 7 2 4" xfId="40343"/>
    <cellStyle name="Currency 4 4 7 3" xfId="19105"/>
    <cellStyle name="Currency 4 4 7 3 2" xfId="30721"/>
    <cellStyle name="Currency 4 4 7 3 3" xfId="46577"/>
    <cellStyle name="Currency 4 4 7 4" xfId="24913"/>
    <cellStyle name="Currency 4 4 7 5" xfId="38063"/>
    <cellStyle name="Currency 4 4 8" xfId="16584"/>
    <cellStyle name="Currency 4 4 8 2" xfId="22392"/>
    <cellStyle name="Currency 4 4 8 2 2" xfId="34008"/>
    <cellStyle name="Currency 4 4 8 2 3" xfId="49864"/>
    <cellStyle name="Currency 4 4 8 3" xfId="28200"/>
    <cellStyle name="Currency 4 4 8 4" xfId="44056"/>
    <cellStyle name="Currency 4 4 9" xfId="9211"/>
    <cellStyle name="Currency 4 4 9 2" xfId="20237"/>
    <cellStyle name="Currency 4 4 9 2 2" xfId="31853"/>
    <cellStyle name="Currency 4 4 9 2 3" xfId="47709"/>
    <cellStyle name="Currency 4 4 9 3" xfId="26045"/>
    <cellStyle name="Currency 4 4 9 4" xfId="39513"/>
    <cellStyle name="Currency 4 5" xfId="529"/>
    <cellStyle name="Currency 4 5 10" xfId="17644"/>
    <cellStyle name="Currency 4 5 10 2" xfId="29260"/>
    <cellStyle name="Currency 4 5 10 3" xfId="45116"/>
    <cellStyle name="Currency 4 5 11" xfId="2642"/>
    <cellStyle name="Currency 4 5 12" xfId="23452"/>
    <cellStyle name="Currency 4 5 13" xfId="35099"/>
    <cellStyle name="Currency 4 5 2" xfId="1286"/>
    <cellStyle name="Currency 4 5 2 2" xfId="1984"/>
    <cellStyle name="Currency 4 5 2 2 2" xfId="8528"/>
    <cellStyle name="Currency 4 5 2 2 2 2" xfId="17570"/>
    <cellStyle name="Currency 4 5 2 2 2 2 2" xfId="23378"/>
    <cellStyle name="Currency 4 5 2 2 2 2 2 2" xfId="34994"/>
    <cellStyle name="Currency 4 5 2 2 2 2 2 3" xfId="50850"/>
    <cellStyle name="Currency 4 5 2 2 2 2 3" xfId="29186"/>
    <cellStyle name="Currency 4 5 2 2 2 2 4" xfId="45042"/>
    <cellStyle name="Currency 4 5 2 2 2 3" xfId="20091"/>
    <cellStyle name="Currency 4 5 2 2 2 3 2" xfId="31707"/>
    <cellStyle name="Currency 4 5 2 2 2 3 3" xfId="47563"/>
    <cellStyle name="Currency 4 5 2 2 2 4" xfId="25899"/>
    <cellStyle name="Currency 4 5 2 2 2 5" xfId="39118"/>
    <cellStyle name="Currency 4 5 2 2 3" xfId="11501"/>
    <cellStyle name="Currency 4 5 2 2 3 2" xfId="22209"/>
    <cellStyle name="Currency 4 5 2 2 3 2 2" xfId="33825"/>
    <cellStyle name="Currency 4 5 2 2 3 2 3" xfId="49681"/>
    <cellStyle name="Currency 4 5 2 2 3 3" xfId="28017"/>
    <cellStyle name="Currency 4 5 2 2 3 4" xfId="41633"/>
    <cellStyle name="Currency 4 5 2 2 4" xfId="18922"/>
    <cellStyle name="Currency 4 5 2 2 4 2" xfId="30538"/>
    <cellStyle name="Currency 4 5 2 2 4 3" xfId="46394"/>
    <cellStyle name="Currency 4 5 2 2 5" xfId="4511"/>
    <cellStyle name="Currency 4 5 2 2 6" xfId="24730"/>
    <cellStyle name="Currency 4 5 2 2 7" xfId="36649"/>
    <cellStyle name="Currency 4 5 2 3" xfId="7884"/>
    <cellStyle name="Currency 4 5 2 3 2" xfId="10897"/>
    <cellStyle name="Currency 4 5 2 3 2 2" xfId="21625"/>
    <cellStyle name="Currency 4 5 2 3 2 2 2" xfId="33241"/>
    <cellStyle name="Currency 4 5 2 3 2 2 3" xfId="49097"/>
    <cellStyle name="Currency 4 5 2 3 2 3" xfId="27433"/>
    <cellStyle name="Currency 4 5 2 3 2 4" xfId="41039"/>
    <cellStyle name="Currency 4 5 2 3 3" xfId="19507"/>
    <cellStyle name="Currency 4 5 2 3 3 2" xfId="31123"/>
    <cellStyle name="Currency 4 5 2 3 3 3" xfId="46979"/>
    <cellStyle name="Currency 4 5 2 3 4" xfId="25315"/>
    <cellStyle name="Currency 4 5 2 3 5" xfId="38504"/>
    <cellStyle name="Currency 4 5 2 4" xfId="16986"/>
    <cellStyle name="Currency 4 5 2 4 2" xfId="22794"/>
    <cellStyle name="Currency 4 5 2 4 2 2" xfId="34410"/>
    <cellStyle name="Currency 4 5 2 4 2 3" xfId="50266"/>
    <cellStyle name="Currency 4 5 2 4 3" xfId="28602"/>
    <cellStyle name="Currency 4 5 2 4 4" xfId="44458"/>
    <cellStyle name="Currency 4 5 2 5" xfId="9649"/>
    <cellStyle name="Currency 4 5 2 5 2" xfId="20675"/>
    <cellStyle name="Currency 4 5 2 5 2 2" xfId="32291"/>
    <cellStyle name="Currency 4 5 2 5 2 3" xfId="48147"/>
    <cellStyle name="Currency 4 5 2 5 3" xfId="26483"/>
    <cellStyle name="Currency 4 5 2 5 4" xfId="39951"/>
    <cellStyle name="Currency 4 5 2 6" xfId="18338"/>
    <cellStyle name="Currency 4 5 2 6 2" xfId="29954"/>
    <cellStyle name="Currency 4 5 2 6 3" xfId="45810"/>
    <cellStyle name="Currency 4 5 2 7" xfId="3813"/>
    <cellStyle name="Currency 4 5 2 8" xfId="24146"/>
    <cellStyle name="Currency 4 5 2 9" xfId="36011"/>
    <cellStyle name="Currency 4 5 3" xfId="1468"/>
    <cellStyle name="Currency 4 5 3 2" xfId="8066"/>
    <cellStyle name="Currency 4 5 3 2 2" xfId="11079"/>
    <cellStyle name="Currency 4 5 3 2 2 2" xfId="21807"/>
    <cellStyle name="Currency 4 5 3 2 2 2 2" xfId="33423"/>
    <cellStyle name="Currency 4 5 3 2 2 2 3" xfId="49279"/>
    <cellStyle name="Currency 4 5 3 2 2 3" xfId="27615"/>
    <cellStyle name="Currency 4 5 3 2 2 4" xfId="41221"/>
    <cellStyle name="Currency 4 5 3 2 3" xfId="19689"/>
    <cellStyle name="Currency 4 5 3 2 3 2" xfId="31305"/>
    <cellStyle name="Currency 4 5 3 2 3 3" xfId="47161"/>
    <cellStyle name="Currency 4 5 3 2 4" xfId="25497"/>
    <cellStyle name="Currency 4 5 3 2 5" xfId="38686"/>
    <cellStyle name="Currency 4 5 3 3" xfId="17168"/>
    <cellStyle name="Currency 4 5 3 3 2" xfId="22976"/>
    <cellStyle name="Currency 4 5 3 3 2 2" xfId="34592"/>
    <cellStyle name="Currency 4 5 3 3 2 3" xfId="50448"/>
    <cellStyle name="Currency 4 5 3 3 3" xfId="28784"/>
    <cellStyle name="Currency 4 5 3 3 4" xfId="44640"/>
    <cellStyle name="Currency 4 5 3 4" xfId="9831"/>
    <cellStyle name="Currency 4 5 3 4 2" xfId="20857"/>
    <cellStyle name="Currency 4 5 3 4 2 2" xfId="32473"/>
    <cellStyle name="Currency 4 5 3 4 2 3" xfId="48329"/>
    <cellStyle name="Currency 4 5 3 4 3" xfId="26665"/>
    <cellStyle name="Currency 4 5 3 4 4" xfId="40133"/>
    <cellStyle name="Currency 4 5 3 5" xfId="18520"/>
    <cellStyle name="Currency 4 5 3 5 2" xfId="30136"/>
    <cellStyle name="Currency 4 5 3 5 3" xfId="45992"/>
    <cellStyle name="Currency 4 5 3 6" xfId="3995"/>
    <cellStyle name="Currency 4 5 3 7" xfId="24328"/>
    <cellStyle name="Currency 4 5 3 8" xfId="36193"/>
    <cellStyle name="Currency 4 5 4" xfId="1616"/>
    <cellStyle name="Currency 4 5 4 2" xfId="8181"/>
    <cellStyle name="Currency 4 5 4 2 2" xfId="11203"/>
    <cellStyle name="Currency 4 5 4 2 2 2" xfId="21918"/>
    <cellStyle name="Currency 4 5 4 2 2 2 2" xfId="33534"/>
    <cellStyle name="Currency 4 5 4 2 2 2 3" xfId="49390"/>
    <cellStyle name="Currency 4 5 4 2 2 3" xfId="27726"/>
    <cellStyle name="Currency 4 5 4 2 2 4" xfId="41339"/>
    <cellStyle name="Currency 4 5 4 2 3" xfId="19800"/>
    <cellStyle name="Currency 4 5 4 2 3 2" xfId="31416"/>
    <cellStyle name="Currency 4 5 4 2 3 3" xfId="47272"/>
    <cellStyle name="Currency 4 5 4 2 4" xfId="25608"/>
    <cellStyle name="Currency 4 5 4 2 5" xfId="38800"/>
    <cellStyle name="Currency 4 5 4 3" xfId="17279"/>
    <cellStyle name="Currency 4 5 4 3 2" xfId="23087"/>
    <cellStyle name="Currency 4 5 4 3 2 2" xfId="34703"/>
    <cellStyle name="Currency 4 5 4 3 2 3" xfId="50559"/>
    <cellStyle name="Currency 4 5 4 3 3" xfId="28895"/>
    <cellStyle name="Currency 4 5 4 3 4" xfId="44751"/>
    <cellStyle name="Currency 4 5 4 4" xfId="9358"/>
    <cellStyle name="Currency 4 5 4 4 2" xfId="20384"/>
    <cellStyle name="Currency 4 5 4 4 2 2" xfId="32000"/>
    <cellStyle name="Currency 4 5 4 4 2 3" xfId="47856"/>
    <cellStyle name="Currency 4 5 4 4 3" xfId="26192"/>
    <cellStyle name="Currency 4 5 4 4 4" xfId="39660"/>
    <cellStyle name="Currency 4 5 4 5" xfId="18631"/>
    <cellStyle name="Currency 4 5 4 5 2" xfId="30247"/>
    <cellStyle name="Currency 4 5 4 5 3" xfId="46103"/>
    <cellStyle name="Currency 4 5 4 6" xfId="4143"/>
    <cellStyle name="Currency 4 5 4 7" xfId="24439"/>
    <cellStyle name="Currency 4 5 4 8" xfId="36325"/>
    <cellStyle name="Currency 4 5 5" xfId="887"/>
    <cellStyle name="Currency 4 5 5 2" xfId="7582"/>
    <cellStyle name="Currency 4 5 5 2 2" xfId="16695"/>
    <cellStyle name="Currency 4 5 5 2 2 2" xfId="22503"/>
    <cellStyle name="Currency 4 5 5 2 2 2 2" xfId="34119"/>
    <cellStyle name="Currency 4 5 5 2 2 2 3" xfId="49975"/>
    <cellStyle name="Currency 4 5 5 2 2 3" xfId="28311"/>
    <cellStyle name="Currency 4 5 5 2 2 4" xfId="44167"/>
    <cellStyle name="Currency 4 5 5 2 3" xfId="19216"/>
    <cellStyle name="Currency 4 5 5 2 3 2" xfId="30832"/>
    <cellStyle name="Currency 4 5 5 2 3 3" xfId="46688"/>
    <cellStyle name="Currency 4 5 5 2 4" xfId="25024"/>
    <cellStyle name="Currency 4 5 5 2 5" xfId="38208"/>
    <cellStyle name="Currency 4 5 5 3" xfId="10571"/>
    <cellStyle name="Currency 4 5 5 3 2" xfId="21334"/>
    <cellStyle name="Currency 4 5 5 3 2 2" xfId="32950"/>
    <cellStyle name="Currency 4 5 5 3 2 3" xfId="48806"/>
    <cellStyle name="Currency 4 5 5 3 3" xfId="27142"/>
    <cellStyle name="Currency 4 5 5 3 4" xfId="40731"/>
    <cellStyle name="Currency 4 5 5 4" xfId="18047"/>
    <cellStyle name="Currency 4 5 5 4 2" xfId="29663"/>
    <cellStyle name="Currency 4 5 5 4 3" xfId="45519"/>
    <cellStyle name="Currency 4 5 5 5" xfId="3423"/>
    <cellStyle name="Currency 4 5 5 6" xfId="23855"/>
    <cellStyle name="Currency 4 5 5 7" xfId="35676"/>
    <cellStyle name="Currency 4 5 6" xfId="3089"/>
    <cellStyle name="Currency 4 5 6 2" xfId="10319"/>
    <cellStyle name="Currency 4 5 6 2 2" xfId="21114"/>
    <cellStyle name="Currency 4 5 6 2 2 2" xfId="32730"/>
    <cellStyle name="Currency 4 5 6 2 2 3" xfId="48586"/>
    <cellStyle name="Currency 4 5 6 2 3" xfId="26922"/>
    <cellStyle name="Currency 4 5 6 2 4" xfId="40494"/>
    <cellStyle name="Currency 4 5 6 3" xfId="17827"/>
    <cellStyle name="Currency 4 5 6 3 2" xfId="29443"/>
    <cellStyle name="Currency 4 5 6 3 3" xfId="45299"/>
    <cellStyle name="Currency 4 5 6 4" xfId="23635"/>
    <cellStyle name="Currency 4 5 6 5" xfId="35405"/>
    <cellStyle name="Currency 4 5 7" xfId="7282"/>
    <cellStyle name="Currency 4 5 7 2" xfId="9952"/>
    <cellStyle name="Currency 4 5 7 2 2" xfId="20931"/>
    <cellStyle name="Currency 4 5 7 2 2 2" xfId="32547"/>
    <cellStyle name="Currency 4 5 7 2 2 3" xfId="48403"/>
    <cellStyle name="Currency 4 5 7 2 3" xfId="26739"/>
    <cellStyle name="Currency 4 5 7 2 4" xfId="40232"/>
    <cellStyle name="Currency 4 5 7 3" xfId="18996"/>
    <cellStyle name="Currency 4 5 7 3 2" xfId="30612"/>
    <cellStyle name="Currency 4 5 7 3 3" xfId="46468"/>
    <cellStyle name="Currency 4 5 7 4" xfId="24804"/>
    <cellStyle name="Currency 4 5 7 5" xfId="37954"/>
    <cellStyle name="Currency 4 5 8" xfId="16475"/>
    <cellStyle name="Currency 4 5 8 2" xfId="22283"/>
    <cellStyle name="Currency 4 5 8 2 2" xfId="33899"/>
    <cellStyle name="Currency 4 5 8 2 3" xfId="49755"/>
    <cellStyle name="Currency 4 5 8 3" xfId="28091"/>
    <cellStyle name="Currency 4 5 8 4" xfId="43947"/>
    <cellStyle name="Currency 4 5 9" xfId="9247"/>
    <cellStyle name="Currency 4 5 9 2" xfId="20273"/>
    <cellStyle name="Currency 4 5 9 2 2" xfId="31889"/>
    <cellStyle name="Currency 4 5 9 2 3" xfId="47745"/>
    <cellStyle name="Currency 4 5 9 3" xfId="26081"/>
    <cellStyle name="Currency 4 5 9 4" xfId="39549"/>
    <cellStyle name="Currency 4 6" xfId="1080"/>
    <cellStyle name="Currency 4 6 2" xfId="1839"/>
    <cellStyle name="Currency 4 6 2 2" xfId="8383"/>
    <cellStyle name="Currency 4 6 2 2 2" xfId="17425"/>
    <cellStyle name="Currency 4 6 2 2 2 2" xfId="23233"/>
    <cellStyle name="Currency 4 6 2 2 2 2 2" xfId="34849"/>
    <cellStyle name="Currency 4 6 2 2 2 2 3" xfId="50705"/>
    <cellStyle name="Currency 4 6 2 2 2 3" xfId="29041"/>
    <cellStyle name="Currency 4 6 2 2 2 4" xfId="44897"/>
    <cellStyle name="Currency 4 6 2 2 3" xfId="19946"/>
    <cellStyle name="Currency 4 6 2 2 3 2" xfId="31562"/>
    <cellStyle name="Currency 4 6 2 2 3 3" xfId="47418"/>
    <cellStyle name="Currency 4 6 2 2 4" xfId="25754"/>
    <cellStyle name="Currency 4 6 2 2 5" xfId="38973"/>
    <cellStyle name="Currency 4 6 2 3" xfId="11356"/>
    <cellStyle name="Currency 4 6 2 3 2" xfId="22064"/>
    <cellStyle name="Currency 4 6 2 3 2 2" xfId="33680"/>
    <cellStyle name="Currency 4 6 2 3 2 3" xfId="49536"/>
    <cellStyle name="Currency 4 6 2 3 3" xfId="27872"/>
    <cellStyle name="Currency 4 6 2 3 4" xfId="41488"/>
    <cellStyle name="Currency 4 6 2 4" xfId="18777"/>
    <cellStyle name="Currency 4 6 2 4 2" xfId="30393"/>
    <cellStyle name="Currency 4 6 2 4 3" xfId="46249"/>
    <cellStyle name="Currency 4 6 2 5" xfId="4366"/>
    <cellStyle name="Currency 4 6 2 6" xfId="24585"/>
    <cellStyle name="Currency 4 6 2 7" xfId="36504"/>
    <cellStyle name="Currency 4 6 3" xfId="7739"/>
    <cellStyle name="Currency 4 6 3 2" xfId="10737"/>
    <cellStyle name="Currency 4 6 3 2 2" xfId="21480"/>
    <cellStyle name="Currency 4 6 3 2 2 2" xfId="33096"/>
    <cellStyle name="Currency 4 6 3 2 2 3" xfId="48952"/>
    <cellStyle name="Currency 4 6 3 2 3" xfId="27288"/>
    <cellStyle name="Currency 4 6 3 2 4" xfId="40886"/>
    <cellStyle name="Currency 4 6 3 3" xfId="19362"/>
    <cellStyle name="Currency 4 6 3 3 2" xfId="30978"/>
    <cellStyle name="Currency 4 6 3 3 3" xfId="46834"/>
    <cellStyle name="Currency 4 6 3 4" xfId="25170"/>
    <cellStyle name="Currency 4 6 3 5" xfId="38359"/>
    <cellStyle name="Currency 4 6 4" xfId="16841"/>
    <cellStyle name="Currency 4 6 4 2" xfId="22649"/>
    <cellStyle name="Currency 4 6 4 2 2" xfId="34265"/>
    <cellStyle name="Currency 4 6 4 2 3" xfId="50121"/>
    <cellStyle name="Currency 4 6 4 3" xfId="28457"/>
    <cellStyle name="Currency 4 6 4 4" xfId="44313"/>
    <cellStyle name="Currency 4 6 5" xfId="9504"/>
    <cellStyle name="Currency 4 6 5 2" xfId="20530"/>
    <cellStyle name="Currency 4 6 5 2 2" xfId="32146"/>
    <cellStyle name="Currency 4 6 5 2 3" xfId="48002"/>
    <cellStyle name="Currency 4 6 5 3" xfId="26338"/>
    <cellStyle name="Currency 4 6 5 4" xfId="39806"/>
    <cellStyle name="Currency 4 6 6" xfId="18193"/>
    <cellStyle name="Currency 4 6 6 2" xfId="29809"/>
    <cellStyle name="Currency 4 6 6 3" xfId="45665"/>
    <cellStyle name="Currency 4 6 7" xfId="3607"/>
    <cellStyle name="Currency 4 6 8" xfId="24001"/>
    <cellStyle name="Currency 4 6 9" xfId="35839"/>
    <cellStyle name="Currency 4 7" xfId="1323"/>
    <cellStyle name="Currency 4 7 2" xfId="7921"/>
    <cellStyle name="Currency 4 7 2 2" xfId="10934"/>
    <cellStyle name="Currency 4 7 2 2 2" xfId="21662"/>
    <cellStyle name="Currency 4 7 2 2 2 2" xfId="33278"/>
    <cellStyle name="Currency 4 7 2 2 2 3" xfId="49134"/>
    <cellStyle name="Currency 4 7 2 2 3" xfId="27470"/>
    <cellStyle name="Currency 4 7 2 2 4" xfId="41076"/>
    <cellStyle name="Currency 4 7 2 3" xfId="19544"/>
    <cellStyle name="Currency 4 7 2 3 2" xfId="31160"/>
    <cellStyle name="Currency 4 7 2 3 3" xfId="47016"/>
    <cellStyle name="Currency 4 7 2 4" xfId="25352"/>
    <cellStyle name="Currency 4 7 2 5" xfId="38541"/>
    <cellStyle name="Currency 4 7 3" xfId="17023"/>
    <cellStyle name="Currency 4 7 3 2" xfId="22831"/>
    <cellStyle name="Currency 4 7 3 2 2" xfId="34447"/>
    <cellStyle name="Currency 4 7 3 2 3" xfId="50303"/>
    <cellStyle name="Currency 4 7 3 3" xfId="28639"/>
    <cellStyle name="Currency 4 7 3 4" xfId="44495"/>
    <cellStyle name="Currency 4 7 4" xfId="9686"/>
    <cellStyle name="Currency 4 7 4 2" xfId="20712"/>
    <cellStyle name="Currency 4 7 4 2 2" xfId="32328"/>
    <cellStyle name="Currency 4 7 4 2 3" xfId="48184"/>
    <cellStyle name="Currency 4 7 4 3" xfId="26520"/>
    <cellStyle name="Currency 4 7 4 4" xfId="39988"/>
    <cellStyle name="Currency 4 7 5" xfId="18375"/>
    <cellStyle name="Currency 4 7 5 2" xfId="29991"/>
    <cellStyle name="Currency 4 7 5 3" xfId="45847"/>
    <cellStyle name="Currency 4 7 6" xfId="3850"/>
    <cellStyle name="Currency 4 7 7" xfId="24183"/>
    <cellStyle name="Currency 4 7 8" xfId="36048"/>
    <cellStyle name="Currency 4 8" xfId="1509"/>
    <cellStyle name="Currency 4 8 2" xfId="8103"/>
    <cellStyle name="Currency 4 8 2 2" xfId="11118"/>
    <cellStyle name="Currency 4 8 2 2 2" xfId="21844"/>
    <cellStyle name="Currency 4 8 2 2 2 2" xfId="33460"/>
    <cellStyle name="Currency 4 8 2 2 2 3" xfId="49316"/>
    <cellStyle name="Currency 4 8 2 2 3" xfId="27652"/>
    <cellStyle name="Currency 4 8 2 2 4" xfId="41259"/>
    <cellStyle name="Currency 4 8 2 3" xfId="19726"/>
    <cellStyle name="Currency 4 8 2 3 2" xfId="31342"/>
    <cellStyle name="Currency 4 8 2 3 3" xfId="47198"/>
    <cellStyle name="Currency 4 8 2 4" xfId="25534"/>
    <cellStyle name="Currency 4 8 2 5" xfId="38723"/>
    <cellStyle name="Currency 4 8 3" xfId="17205"/>
    <cellStyle name="Currency 4 8 3 2" xfId="23013"/>
    <cellStyle name="Currency 4 8 3 2 2" xfId="34629"/>
    <cellStyle name="Currency 4 8 3 2 3" xfId="50485"/>
    <cellStyle name="Currency 4 8 3 3" xfId="28821"/>
    <cellStyle name="Currency 4 8 3 4" xfId="44677"/>
    <cellStyle name="Currency 4 8 4" xfId="9284"/>
    <cellStyle name="Currency 4 8 4 2" xfId="20310"/>
    <cellStyle name="Currency 4 8 4 2 2" xfId="31926"/>
    <cellStyle name="Currency 4 8 4 2 3" xfId="47782"/>
    <cellStyle name="Currency 4 8 4 3" xfId="26118"/>
    <cellStyle name="Currency 4 8 4 4" xfId="39586"/>
    <cellStyle name="Currency 4 8 5" xfId="18557"/>
    <cellStyle name="Currency 4 8 5 2" xfId="30173"/>
    <cellStyle name="Currency 4 8 5 3" xfId="46029"/>
    <cellStyle name="Currency 4 8 6" xfId="4036"/>
    <cellStyle name="Currency 4 8 7" xfId="24365"/>
    <cellStyle name="Currency 4 8 8" xfId="36233"/>
    <cellStyle name="Currency 4 9" xfId="803"/>
    <cellStyle name="Currency 4 9 2" xfId="7498"/>
    <cellStyle name="Currency 4 9 2 2" xfId="16621"/>
    <cellStyle name="Currency 4 9 2 2 2" xfId="22429"/>
    <cellStyle name="Currency 4 9 2 2 2 2" xfId="34045"/>
    <cellStyle name="Currency 4 9 2 2 2 3" xfId="49901"/>
    <cellStyle name="Currency 4 9 2 2 3" xfId="28237"/>
    <cellStyle name="Currency 4 9 2 2 4" xfId="44093"/>
    <cellStyle name="Currency 4 9 2 3" xfId="19142"/>
    <cellStyle name="Currency 4 9 2 3 2" xfId="30758"/>
    <cellStyle name="Currency 4 9 2 3 3" xfId="46614"/>
    <cellStyle name="Currency 4 9 2 4" xfId="24950"/>
    <cellStyle name="Currency 4 9 2 5" xfId="38131"/>
    <cellStyle name="Currency 4 9 3" xfId="10497"/>
    <cellStyle name="Currency 4 9 3 2" xfId="21260"/>
    <cellStyle name="Currency 4 9 3 2 2" xfId="32876"/>
    <cellStyle name="Currency 4 9 3 2 3" xfId="48732"/>
    <cellStyle name="Currency 4 9 3 3" xfId="27068"/>
    <cellStyle name="Currency 4 9 3 4" xfId="40657"/>
    <cellStyle name="Currency 4 9 4" xfId="17973"/>
    <cellStyle name="Currency 4 9 4 2" xfId="29589"/>
    <cellStyle name="Currency 4 9 4 3" xfId="45445"/>
    <cellStyle name="Currency 4 9 5" xfId="3339"/>
    <cellStyle name="Currency 4 9 6" xfId="23781"/>
    <cellStyle name="Currency 4 9 7" xfId="35599"/>
    <cellStyle name="Explanatory Text 2" xfId="264"/>
    <cellStyle name="Explanatory Text 3" xfId="265"/>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Good 2" xfId="194"/>
    <cellStyle name="Good 3" xfId="266"/>
    <cellStyle name="Header" xfId="267"/>
    <cellStyle name="Header 2" xfId="268"/>
    <cellStyle name="Header 3" xfId="269"/>
    <cellStyle name="Heading 1 2" xfId="270"/>
    <cellStyle name="Heading 1 3" xfId="271"/>
    <cellStyle name="Heading 2 2" xfId="272"/>
    <cellStyle name="Heading 2 3" xfId="273"/>
    <cellStyle name="Heading 3 2" xfId="274"/>
    <cellStyle name="Heading 3 3" xfId="275"/>
    <cellStyle name="Heading 4 2" xfId="276"/>
    <cellStyle name="Heading 4 3" xfId="277"/>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712" builtinId="8"/>
    <cellStyle name="Hyperlink 2" xfId="278"/>
    <cellStyle name="Hyperlink 2 2" xfId="279"/>
    <cellStyle name="Hyperlink 3" xfId="191"/>
    <cellStyle name="Hyperlink 4" xfId="6374"/>
    <cellStyle name="Input 2" xfId="280"/>
    <cellStyle name="Input 3" xfId="281"/>
    <cellStyle name="Input 3 10" xfId="2007"/>
    <cellStyle name="Input 3 10 2" xfId="5488"/>
    <cellStyle name="Input 3 10 2 2" xfId="11914"/>
    <cellStyle name="Input 3 10 3" xfId="6625"/>
    <cellStyle name="Input 3 10 3 2" xfId="12912"/>
    <cellStyle name="Input 3 10 4" xfId="8551"/>
    <cellStyle name="Input 3 10 5" xfId="14575"/>
    <cellStyle name="Input 3 10 6" xfId="15269"/>
    <cellStyle name="Input 3 10 7" xfId="15887"/>
    <cellStyle name="Input 3 10 8" xfId="4534"/>
    <cellStyle name="Input 3 11" xfId="825"/>
    <cellStyle name="Input 3 11 2" xfId="6304"/>
    <cellStyle name="Input 3 11 2 2" xfId="12655"/>
    <cellStyle name="Input 3 11 3" xfId="6337"/>
    <cellStyle name="Input 3 11 3 2" xfId="12680"/>
    <cellStyle name="Input 3 11 4" xfId="7520"/>
    <cellStyle name="Input 3 11 5" xfId="13966"/>
    <cellStyle name="Input 3 11 6" xfId="13699"/>
    <cellStyle name="Input 3 11 7" xfId="13884"/>
    <cellStyle name="Input 3 11 8" xfId="3361"/>
    <cellStyle name="Input 3 12" xfId="5843"/>
    <cellStyle name="Input 3 12 2" xfId="12237"/>
    <cellStyle name="Input 3 13" xfId="6321"/>
    <cellStyle name="Input 3 13 2" xfId="12667"/>
    <cellStyle name="Input 3 14" xfId="5879"/>
    <cellStyle name="Input 3 14 2" xfId="12268"/>
    <cellStyle name="Input 3 15" xfId="6237"/>
    <cellStyle name="Input 3 16" xfId="9948"/>
    <cellStyle name="Input 3 17" xfId="13445"/>
    <cellStyle name="Input 3 18" xfId="10092"/>
    <cellStyle name="Input 3 19" xfId="9877"/>
    <cellStyle name="Input 3 2" xfId="487"/>
    <cellStyle name="Input 3 2 10" xfId="5664"/>
    <cellStyle name="Input 3 2 11" xfId="13498"/>
    <cellStyle name="Input 3 2 12" xfId="10084"/>
    <cellStyle name="Input 3 2 13" xfId="11097"/>
    <cellStyle name="Input 3 2 14" xfId="13466"/>
    <cellStyle name="Input 3 2 15" xfId="2600"/>
    <cellStyle name="Input 3 2 2" xfId="562"/>
    <cellStyle name="Input 3 2 2 10" xfId="14314"/>
    <cellStyle name="Input 3 2 2 11" xfId="14540"/>
    <cellStyle name="Input 3 2 2 12" xfId="15248"/>
    <cellStyle name="Input 3 2 2 13" xfId="2811"/>
    <cellStyle name="Input 3 2 2 2" xfId="1779"/>
    <cellStyle name="Input 3 2 2 2 10" xfId="4306"/>
    <cellStyle name="Input 3 2 2 2 2" xfId="2383"/>
    <cellStyle name="Input 3 2 2 2 2 2" xfId="5696"/>
    <cellStyle name="Input 3 2 2 2 2 2 2" xfId="12102"/>
    <cellStyle name="Input 3 2 2 2 2 3" xfId="7001"/>
    <cellStyle name="Input 3 2 2 2 2 3 2" xfId="13288"/>
    <cellStyle name="Input 3 2 2 2 2 4" xfId="8927"/>
    <cellStyle name="Input 3 2 2 2 2 5" xfId="14951"/>
    <cellStyle name="Input 3 2 2 2 2 6" xfId="15645"/>
    <cellStyle name="Input 3 2 2 2 2 7" xfId="16263"/>
    <cellStyle name="Input 3 2 2 2 2 8" xfId="4910"/>
    <cellStyle name="Input 3 2 2 2 3" xfId="2498"/>
    <cellStyle name="Input 3 2 2 2 3 2" xfId="6002"/>
    <cellStyle name="Input 3 2 2 2 3 2 2" xfId="12378"/>
    <cellStyle name="Input 3 2 2 2 3 3" xfId="7116"/>
    <cellStyle name="Input 3 2 2 2 3 3 2" xfId="13403"/>
    <cellStyle name="Input 3 2 2 2 3 4" xfId="9042"/>
    <cellStyle name="Input 3 2 2 2 3 5" xfId="15066"/>
    <cellStyle name="Input 3 2 2 2 3 6" xfId="15760"/>
    <cellStyle name="Input 3 2 2 2 3 7" xfId="16378"/>
    <cellStyle name="Input 3 2 2 2 3 8" xfId="5025"/>
    <cellStyle name="Input 3 2 2 2 4" xfId="5144"/>
    <cellStyle name="Input 3 2 2 2 4 2" xfId="11593"/>
    <cellStyle name="Input 3 2 2 2 5" xfId="6513"/>
    <cellStyle name="Input 3 2 2 2 5 2" xfId="12827"/>
    <cellStyle name="Input 3 2 2 2 6" xfId="8323"/>
    <cellStyle name="Input 3 2 2 2 7" xfId="14454"/>
    <cellStyle name="Input 3 2 2 2 8" xfId="15182"/>
    <cellStyle name="Input 3 2 2 2 9" xfId="15841"/>
    <cellStyle name="Input 3 2 2 3" xfId="2430"/>
    <cellStyle name="Input 3 2 2 3 2" xfId="5266"/>
    <cellStyle name="Input 3 2 2 3 2 2" xfId="11703"/>
    <cellStyle name="Input 3 2 2 3 3" xfId="7048"/>
    <cellStyle name="Input 3 2 2 3 3 2" xfId="13335"/>
    <cellStyle name="Input 3 2 2 3 4" xfId="8974"/>
    <cellStyle name="Input 3 2 2 3 5" xfId="14998"/>
    <cellStyle name="Input 3 2 2 3 6" xfId="15692"/>
    <cellStyle name="Input 3 2 2 3 7" xfId="16310"/>
    <cellStyle name="Input 3 2 2 3 8" xfId="4957"/>
    <cellStyle name="Input 3 2 2 4" xfId="2028"/>
    <cellStyle name="Input 3 2 2 4 2" xfId="5381"/>
    <cellStyle name="Input 3 2 2 4 2 2" xfId="11815"/>
    <cellStyle name="Input 3 2 2 4 3" xfId="6646"/>
    <cellStyle name="Input 3 2 2 4 3 2" xfId="12933"/>
    <cellStyle name="Input 3 2 2 4 4" xfId="8572"/>
    <cellStyle name="Input 3 2 2 4 5" xfId="14596"/>
    <cellStyle name="Input 3 2 2 4 6" xfId="15290"/>
    <cellStyle name="Input 3 2 2 4 7" xfId="15908"/>
    <cellStyle name="Input 3 2 2 4 8" xfId="4555"/>
    <cellStyle name="Input 3 2 2 5" xfId="3568"/>
    <cellStyle name="Input 3 2 2 5 2" xfId="10705"/>
    <cellStyle name="Input 3 2 2 6" xfId="6282"/>
    <cellStyle name="Input 3 2 2 6 2" xfId="12634"/>
    <cellStyle name="Input 3 2 2 7" xfId="2955"/>
    <cellStyle name="Input 3 2 2 7 2" xfId="10190"/>
    <cellStyle name="Input 3 2 2 8" xfId="5768"/>
    <cellStyle name="Input 3 2 2 9" xfId="13555"/>
    <cellStyle name="Input 3 2 3" xfId="1113"/>
    <cellStyle name="Input 3 2 3 10" xfId="14368"/>
    <cellStyle name="Input 3 2 3 11" xfId="15115"/>
    <cellStyle name="Input 3 2 3 12" xfId="3640"/>
    <cellStyle name="Input 3 2 3 2" xfId="2019"/>
    <cellStyle name="Input 3 2 3 2 2" xfId="5605"/>
    <cellStyle name="Input 3 2 3 2 2 2" xfId="12020"/>
    <cellStyle name="Input 3 2 3 2 3" xfId="6637"/>
    <cellStyle name="Input 3 2 3 2 3 2" xfId="12924"/>
    <cellStyle name="Input 3 2 3 2 4" xfId="8563"/>
    <cellStyle name="Input 3 2 3 2 5" xfId="14587"/>
    <cellStyle name="Input 3 2 3 2 6" xfId="15281"/>
    <cellStyle name="Input 3 2 3 2 7" xfId="15899"/>
    <cellStyle name="Input 3 2 3 2 8" xfId="4546"/>
    <cellStyle name="Input 3 2 3 3" xfId="2427"/>
    <cellStyle name="Input 3 2 3 3 2" xfId="6030"/>
    <cellStyle name="Input 3 2 3 3 2 2" xfId="12405"/>
    <cellStyle name="Input 3 2 3 3 3" xfId="7045"/>
    <cellStyle name="Input 3 2 3 3 3 2" xfId="13332"/>
    <cellStyle name="Input 3 2 3 3 4" xfId="8971"/>
    <cellStyle name="Input 3 2 3 3 5" xfId="14995"/>
    <cellStyle name="Input 3 2 3 3 6" xfId="15689"/>
    <cellStyle name="Input 3 2 3 3 7" xfId="16307"/>
    <cellStyle name="Input 3 2 3 3 8" xfId="4954"/>
    <cellStyle name="Input 3 2 3 4" xfId="5289"/>
    <cellStyle name="Input 3 2 3 4 2" xfId="11725"/>
    <cellStyle name="Input 3 2 3 5" xfId="2943"/>
    <cellStyle name="Input 3 2 3 5 2" xfId="10179"/>
    <cellStyle name="Input 3 2 3 6" xfId="5827"/>
    <cellStyle name="Input 3 2 3 6 2" xfId="12224"/>
    <cellStyle name="Input 3 2 3 7" xfId="7190"/>
    <cellStyle name="Input 3 2 3 8" xfId="13853"/>
    <cellStyle name="Input 3 2 3 9" xfId="14169"/>
    <cellStyle name="Input 3 2 4" xfId="1542"/>
    <cellStyle name="Input 3 2 4 10" xfId="14346"/>
    <cellStyle name="Input 3 2 4 11" xfId="14564"/>
    <cellStyle name="Input 3 2 4 12" xfId="4069"/>
    <cellStyle name="Input 3 2 4 2" xfId="2340"/>
    <cellStyle name="Input 3 2 4 2 2" xfId="5303"/>
    <cellStyle name="Input 3 2 4 2 2 2" xfId="11739"/>
    <cellStyle name="Input 3 2 4 2 3" xfId="6958"/>
    <cellStyle name="Input 3 2 4 2 3 2" xfId="13245"/>
    <cellStyle name="Input 3 2 4 2 4" xfId="8884"/>
    <cellStyle name="Input 3 2 4 2 5" xfId="14908"/>
    <cellStyle name="Input 3 2 4 2 6" xfId="15602"/>
    <cellStyle name="Input 3 2 4 2 7" xfId="16220"/>
    <cellStyle name="Input 3 2 4 2 8" xfId="4867"/>
    <cellStyle name="Input 3 2 4 3" xfId="2124"/>
    <cellStyle name="Input 3 2 4 3 2" xfId="6074"/>
    <cellStyle name="Input 3 2 4 3 2 2" xfId="12448"/>
    <cellStyle name="Input 3 2 4 3 3" xfId="6742"/>
    <cellStyle name="Input 3 2 4 3 3 2" xfId="13029"/>
    <cellStyle name="Input 3 2 4 3 4" xfId="8668"/>
    <cellStyle name="Input 3 2 4 3 5" xfId="14692"/>
    <cellStyle name="Input 3 2 4 3 6" xfId="15386"/>
    <cellStyle name="Input 3 2 4 3 7" xfId="16004"/>
    <cellStyle name="Input 3 2 4 3 8" xfId="4651"/>
    <cellStyle name="Input 3 2 4 4" xfId="5067"/>
    <cellStyle name="Input 3 2 4 4 2" xfId="11520"/>
    <cellStyle name="Input 3 2 4 5" xfId="5932"/>
    <cellStyle name="Input 3 2 4 5 2" xfId="12317"/>
    <cellStyle name="Input 3 2 4 6" xfId="3562"/>
    <cellStyle name="Input 3 2 4 6 2" xfId="10699"/>
    <cellStyle name="Input 3 2 4 7" xfId="6422"/>
    <cellStyle name="Input 3 2 4 8" xfId="14116"/>
    <cellStyle name="Input 3 2 4 9" xfId="13766"/>
    <cellStyle name="Input 3 2 5" xfId="760"/>
    <cellStyle name="Input 3 2 5 2" xfId="2990"/>
    <cellStyle name="Input 3 2 5 2 2" xfId="10224"/>
    <cellStyle name="Input 3 2 5 3" xfId="5981"/>
    <cellStyle name="Input 3 2 5 3 2" xfId="12360"/>
    <cellStyle name="Input 3 2 5 4" xfId="7455"/>
    <cellStyle name="Input 3 2 5 5" xfId="14000"/>
    <cellStyle name="Input 3 2 5 6" xfId="14084"/>
    <cellStyle name="Input 3 2 5 7" xfId="13570"/>
    <cellStyle name="Input 3 2 5 8" xfId="3296"/>
    <cellStyle name="Input 3 2 6" xfId="2050"/>
    <cellStyle name="Input 3 2 6 2" xfId="3573"/>
    <cellStyle name="Input 3 2 6 2 2" xfId="10709"/>
    <cellStyle name="Input 3 2 6 3" xfId="6668"/>
    <cellStyle name="Input 3 2 6 3 2" xfId="12955"/>
    <cellStyle name="Input 3 2 6 4" xfId="8594"/>
    <cellStyle name="Input 3 2 6 5" xfId="14618"/>
    <cellStyle name="Input 3 2 6 6" xfId="15312"/>
    <cellStyle name="Input 3 2 6 7" xfId="15930"/>
    <cellStyle name="Input 3 2 6 8" xfId="4577"/>
    <cellStyle name="Input 3 2 7" xfId="6284"/>
    <cellStyle name="Input 3 2 7 2" xfId="12636"/>
    <cellStyle name="Input 3 2 8" xfId="5537"/>
    <cellStyle name="Input 3 2 8 2" xfId="11959"/>
    <cellStyle name="Input 3 2 9" xfId="6186"/>
    <cellStyle name="Input 3 2 9 2" xfId="12550"/>
    <cellStyle name="Input 3 20" xfId="2562"/>
    <cellStyle name="Input 3 3" xfId="189"/>
    <cellStyle name="Input 3 3 10" xfId="5546"/>
    <cellStyle name="Input 3 3 11" xfId="11139"/>
    <cellStyle name="Input 3 3 12" xfId="14165"/>
    <cellStyle name="Input 3 3 13" xfId="14364"/>
    <cellStyle name="Input 3 3 14" xfId="15113"/>
    <cellStyle name="Input 3 3 15" xfId="2542"/>
    <cellStyle name="Input 3 3 2" xfId="504"/>
    <cellStyle name="Input 3 3 2 10" xfId="9885"/>
    <cellStyle name="Input 3 3 2 11" xfId="13452"/>
    <cellStyle name="Input 3 3 2 12" xfId="9880"/>
    <cellStyle name="Input 3 3 2 13" xfId="2637"/>
    <cellStyle name="Input 3 3 2 2" xfId="1611"/>
    <cellStyle name="Input 3 3 2 2 10" xfId="4138"/>
    <cellStyle name="Input 3 3 2 2 2" xfId="1001"/>
    <cellStyle name="Input 3 3 2 2 2 2" xfId="6136"/>
    <cellStyle name="Input 3 3 2 2 2 2 2" xfId="12502"/>
    <cellStyle name="Input 3 3 2 2 2 3" xfId="5649"/>
    <cellStyle name="Input 3 3 2 2 2 3 2" xfId="12058"/>
    <cellStyle name="Input 3 3 2 2 2 4" xfId="7696"/>
    <cellStyle name="Input 3 3 2 2 2 5" xfId="14147"/>
    <cellStyle name="Input 3 3 2 2 2 6" xfId="14142"/>
    <cellStyle name="Input 3 3 2 2 2 7" xfId="13947"/>
    <cellStyle name="Input 3 3 2 2 2 8" xfId="3537"/>
    <cellStyle name="Input 3 3 2 2 3" xfId="2265"/>
    <cellStyle name="Input 3 3 2 2 3 2" xfId="5644"/>
    <cellStyle name="Input 3 3 2 2 3 2 2" xfId="12053"/>
    <cellStyle name="Input 3 3 2 2 3 3" xfId="6883"/>
    <cellStyle name="Input 3 3 2 2 3 3 2" xfId="13170"/>
    <cellStyle name="Input 3 3 2 2 3 4" xfId="8809"/>
    <cellStyle name="Input 3 3 2 2 3 5" xfId="14833"/>
    <cellStyle name="Input 3 3 2 2 3 6" xfId="15527"/>
    <cellStyle name="Input 3 3 2 2 3 7" xfId="16145"/>
    <cellStyle name="Input 3 3 2 2 3 8" xfId="4792"/>
    <cellStyle name="Input 3 3 2 2 4" xfId="6246"/>
    <cellStyle name="Input 3 3 2 2 4 2" xfId="12602"/>
    <cellStyle name="Input 3 3 2 2 5" xfId="6435"/>
    <cellStyle name="Input 3 3 2 2 5 2" xfId="12765"/>
    <cellStyle name="Input 3 3 2 2 6" xfId="8176"/>
    <cellStyle name="Input 3 3 2 2 7" xfId="14359"/>
    <cellStyle name="Input 3 3 2 2 8" xfId="15109"/>
    <cellStyle name="Input 3 3 2 2 9" xfId="15800"/>
    <cellStyle name="Input 3 3 2 3" xfId="778"/>
    <cellStyle name="Input 3 3 2 3 2" xfId="5110"/>
    <cellStyle name="Input 3 3 2 3 2 2" xfId="11562"/>
    <cellStyle name="Input 3 3 2 3 3" xfId="6320"/>
    <cellStyle name="Input 3 3 2 3 3 2" xfId="12666"/>
    <cellStyle name="Input 3 3 2 3 4" xfId="7473"/>
    <cellStyle name="Input 3 3 2 3 5" xfId="14312"/>
    <cellStyle name="Input 3 3 2 3 6" xfId="14538"/>
    <cellStyle name="Input 3 3 2 3 7" xfId="15246"/>
    <cellStyle name="Input 3 3 2 3 8" xfId="3314"/>
    <cellStyle name="Input 3 3 2 4" xfId="2208"/>
    <cellStyle name="Input 3 3 2 4 2" xfId="5453"/>
    <cellStyle name="Input 3 3 2 4 2 2" xfId="11882"/>
    <cellStyle name="Input 3 3 2 4 3" xfId="6826"/>
    <cellStyle name="Input 3 3 2 4 3 2" xfId="13113"/>
    <cellStyle name="Input 3 3 2 4 4" xfId="8752"/>
    <cellStyle name="Input 3 3 2 4 5" xfId="14776"/>
    <cellStyle name="Input 3 3 2 4 6" xfId="15470"/>
    <cellStyle name="Input 3 3 2 4 7" xfId="16088"/>
    <cellStyle name="Input 3 3 2 4 8" xfId="4735"/>
    <cellStyle name="Input 3 3 2 5" xfId="5208"/>
    <cellStyle name="Input 3 3 2 5 2" xfId="11655"/>
    <cellStyle name="Input 3 3 2 6" xfId="6138"/>
    <cellStyle name="Input 3 3 2 6 2" xfId="12504"/>
    <cellStyle name="Input 3 3 2 7" xfId="6158"/>
    <cellStyle name="Input 3 3 2 7 2" xfId="12524"/>
    <cellStyle name="Input 3 3 2 8" xfId="6487"/>
    <cellStyle name="Input 3 3 2 9" xfId="13514"/>
    <cellStyle name="Input 3 3 3" xfId="1055"/>
    <cellStyle name="Input 3 3 3 10" xfId="13533"/>
    <cellStyle name="Input 3 3 3 11" xfId="13755"/>
    <cellStyle name="Input 3 3 3 12" xfId="3582"/>
    <cellStyle name="Input 3 3 3 2" xfId="2106"/>
    <cellStyle name="Input 3 3 3 2 2" xfId="5792"/>
    <cellStyle name="Input 3 3 3 2 2 2" xfId="12190"/>
    <cellStyle name="Input 3 3 3 2 3" xfId="6724"/>
    <cellStyle name="Input 3 3 3 2 3 2" xfId="13011"/>
    <cellStyle name="Input 3 3 3 2 4" xfId="8650"/>
    <cellStyle name="Input 3 3 3 2 5" xfId="14674"/>
    <cellStyle name="Input 3 3 3 2 6" xfId="15368"/>
    <cellStyle name="Input 3 3 3 2 7" xfId="15986"/>
    <cellStyle name="Input 3 3 3 2 8" xfId="4633"/>
    <cellStyle name="Input 3 3 3 3" xfId="2188"/>
    <cellStyle name="Input 3 3 3 3 2" xfId="5699"/>
    <cellStyle name="Input 3 3 3 3 2 2" xfId="12105"/>
    <cellStyle name="Input 3 3 3 3 3" xfId="6806"/>
    <cellStyle name="Input 3 3 3 3 3 2" xfId="13093"/>
    <cellStyle name="Input 3 3 3 3 4" xfId="8732"/>
    <cellStyle name="Input 3 3 3 3 5" xfId="14756"/>
    <cellStyle name="Input 3 3 3 3 6" xfId="15450"/>
    <cellStyle name="Input 3 3 3 3 7" xfId="16068"/>
    <cellStyle name="Input 3 3 3 3 8" xfId="4715"/>
    <cellStyle name="Input 3 3 3 4" xfId="6180"/>
    <cellStyle name="Input 3 3 3 4 2" xfId="12545"/>
    <cellStyle name="Input 3 3 3 5" xfId="6092"/>
    <cellStyle name="Input 3 3 3 5 2" xfId="12465"/>
    <cellStyle name="Input 3 3 3 6" xfId="6430"/>
    <cellStyle name="Input 3 3 3 6 2" xfId="12762"/>
    <cellStyle name="Input 3 3 3 7" xfId="7178"/>
    <cellStyle name="Input 3 3 3 8" xfId="13812"/>
    <cellStyle name="Input 3 3 3 9" xfId="14055"/>
    <cellStyle name="Input 3 3 4" xfId="1489"/>
    <cellStyle name="Input 3 3 4 10" xfId="14207"/>
    <cellStyle name="Input 3 3 4 11" xfId="14395"/>
    <cellStyle name="Input 3 3 4 12" xfId="4016"/>
    <cellStyle name="Input 3 3 4 2" xfId="2426"/>
    <cellStyle name="Input 3 3 4 2 2" xfId="5657"/>
    <cellStyle name="Input 3 3 4 2 2 2" xfId="12066"/>
    <cellStyle name="Input 3 3 4 2 3" xfId="7044"/>
    <cellStyle name="Input 3 3 4 2 3 2" xfId="13331"/>
    <cellStyle name="Input 3 3 4 2 4" xfId="8970"/>
    <cellStyle name="Input 3 3 4 2 5" xfId="14994"/>
    <cellStyle name="Input 3 3 4 2 6" xfId="15688"/>
    <cellStyle name="Input 3 3 4 2 7" xfId="16306"/>
    <cellStyle name="Input 3 3 4 2 8" xfId="4953"/>
    <cellStyle name="Input 3 3 4 3" xfId="2211"/>
    <cellStyle name="Input 3 3 4 3 2" xfId="5084"/>
    <cellStyle name="Input 3 3 4 3 2 2" xfId="11537"/>
    <cellStyle name="Input 3 3 4 3 3" xfId="6829"/>
    <cellStyle name="Input 3 3 4 3 3 2" xfId="13116"/>
    <cellStyle name="Input 3 3 4 3 4" xfId="8755"/>
    <cellStyle name="Input 3 3 4 3 5" xfId="14779"/>
    <cellStyle name="Input 3 3 4 3 6" xfId="15473"/>
    <cellStyle name="Input 3 3 4 3 7" xfId="16091"/>
    <cellStyle name="Input 3 3 4 3 8" xfId="4738"/>
    <cellStyle name="Input 3 3 4 4" xfId="6163"/>
    <cellStyle name="Input 3 3 4 4 2" xfId="12528"/>
    <cellStyle name="Input 3 3 4 5" xfId="2980"/>
    <cellStyle name="Input 3 3 4 5 2" xfId="10214"/>
    <cellStyle name="Input 3 3 4 6" xfId="6277"/>
    <cellStyle name="Input 3 3 4 6 2" xfId="12630"/>
    <cellStyle name="Input 3 3 4 7" xfId="6348"/>
    <cellStyle name="Input 3 3 4 8" xfId="14080"/>
    <cellStyle name="Input 3 3 4 9" xfId="13679"/>
    <cellStyle name="Input 3 3 5" xfId="2087"/>
    <cellStyle name="Input 3 3 5 2" xfId="5297"/>
    <cellStyle name="Input 3 3 5 2 2" xfId="11733"/>
    <cellStyle name="Input 3 3 5 3" xfId="6705"/>
    <cellStyle name="Input 3 3 5 3 2" xfId="12992"/>
    <cellStyle name="Input 3 3 5 4" xfId="8631"/>
    <cellStyle name="Input 3 3 5 5" xfId="14655"/>
    <cellStyle name="Input 3 3 5 6" xfId="15349"/>
    <cellStyle name="Input 3 3 5 7" xfId="15967"/>
    <cellStyle name="Input 3 3 5 8" xfId="4614"/>
    <cellStyle name="Input 3 3 6" xfId="2166"/>
    <cellStyle name="Input 3 3 6 2" xfId="5661"/>
    <cellStyle name="Input 3 3 6 2 2" xfId="12070"/>
    <cellStyle name="Input 3 3 6 3" xfId="6784"/>
    <cellStyle name="Input 3 3 6 3 2" xfId="13071"/>
    <cellStyle name="Input 3 3 6 4" xfId="8710"/>
    <cellStyle name="Input 3 3 6 5" xfId="14734"/>
    <cellStyle name="Input 3 3 6 6" xfId="15428"/>
    <cellStyle name="Input 3 3 6 7" xfId="16046"/>
    <cellStyle name="Input 3 3 6 8" xfId="4693"/>
    <cellStyle name="Input 3 3 7" xfId="5878"/>
    <cellStyle name="Input 3 3 7 2" xfId="12267"/>
    <cellStyle name="Input 3 3 8" xfId="2937"/>
    <cellStyle name="Input 3 3 8 2" xfId="10175"/>
    <cellStyle name="Input 3 3 9" xfId="6439"/>
    <cellStyle name="Input 3 3 9 2" xfId="12769"/>
    <cellStyle name="Input 3 4" xfId="486"/>
    <cellStyle name="Input 3 4 10" xfId="7175"/>
    <cellStyle name="Input 3 4 11" xfId="13497"/>
    <cellStyle name="Input 3 4 12" xfId="10093"/>
    <cellStyle name="Input 3 4 13" xfId="9863"/>
    <cellStyle name="Input 3 4 14" xfId="10759"/>
    <cellStyle name="Input 3 4 15" xfId="2599"/>
    <cellStyle name="Input 3 4 2" xfId="561"/>
    <cellStyle name="Input 3 4 2 10" xfId="14037"/>
    <cellStyle name="Input 3 4 2 11" xfId="14039"/>
    <cellStyle name="Input 3 4 2 12" xfId="13746"/>
    <cellStyle name="Input 3 4 2 13" xfId="2810"/>
    <cellStyle name="Input 3 4 2 2" xfId="1778"/>
    <cellStyle name="Input 3 4 2 2 10" xfId="4305"/>
    <cellStyle name="Input 3 4 2 2 2" xfId="2186"/>
    <cellStyle name="Input 3 4 2 2 2 2" xfId="5281"/>
    <cellStyle name="Input 3 4 2 2 2 2 2" xfId="11717"/>
    <cellStyle name="Input 3 4 2 2 2 3" xfId="6804"/>
    <cellStyle name="Input 3 4 2 2 2 3 2" xfId="13091"/>
    <cellStyle name="Input 3 4 2 2 2 4" xfId="8730"/>
    <cellStyle name="Input 3 4 2 2 2 5" xfId="14754"/>
    <cellStyle name="Input 3 4 2 2 2 6" xfId="15448"/>
    <cellStyle name="Input 3 4 2 2 2 7" xfId="16066"/>
    <cellStyle name="Input 3 4 2 2 2 8" xfId="4713"/>
    <cellStyle name="Input 3 4 2 2 3" xfId="2497"/>
    <cellStyle name="Input 3 4 2 2 3 2" xfId="5628"/>
    <cellStyle name="Input 3 4 2 2 3 2 2" xfId="12039"/>
    <cellStyle name="Input 3 4 2 2 3 3" xfId="7115"/>
    <cellStyle name="Input 3 4 2 2 3 3 2" xfId="13402"/>
    <cellStyle name="Input 3 4 2 2 3 4" xfId="9041"/>
    <cellStyle name="Input 3 4 2 2 3 5" xfId="15065"/>
    <cellStyle name="Input 3 4 2 2 3 6" xfId="15759"/>
    <cellStyle name="Input 3 4 2 2 3 7" xfId="16377"/>
    <cellStyle name="Input 3 4 2 2 3 8" xfId="5024"/>
    <cellStyle name="Input 3 4 2 2 4" xfId="5517"/>
    <cellStyle name="Input 3 4 2 2 4 2" xfId="11941"/>
    <cellStyle name="Input 3 4 2 2 5" xfId="6512"/>
    <cellStyle name="Input 3 4 2 2 5 2" xfId="12826"/>
    <cellStyle name="Input 3 4 2 2 6" xfId="8322"/>
    <cellStyle name="Input 3 4 2 2 7" xfId="14453"/>
    <cellStyle name="Input 3 4 2 2 8" xfId="15181"/>
    <cellStyle name="Input 3 4 2 2 9" xfId="15840"/>
    <cellStyle name="Input 3 4 2 3" xfId="2228"/>
    <cellStyle name="Input 3 4 2 3 2" xfId="5170"/>
    <cellStyle name="Input 3 4 2 3 2 2" xfId="11619"/>
    <cellStyle name="Input 3 4 2 3 3" xfId="6846"/>
    <cellStyle name="Input 3 4 2 3 3 2" xfId="13133"/>
    <cellStyle name="Input 3 4 2 3 4" xfId="8772"/>
    <cellStyle name="Input 3 4 2 3 5" xfId="14796"/>
    <cellStyle name="Input 3 4 2 3 6" xfId="15490"/>
    <cellStyle name="Input 3 4 2 3 7" xfId="16108"/>
    <cellStyle name="Input 3 4 2 3 8" xfId="4755"/>
    <cellStyle name="Input 3 4 2 4" xfId="2041"/>
    <cellStyle name="Input 3 4 2 4 2" xfId="5793"/>
    <cellStyle name="Input 3 4 2 4 2 2" xfId="12191"/>
    <cellStyle name="Input 3 4 2 4 3" xfId="6659"/>
    <cellStyle name="Input 3 4 2 4 3 2" xfId="12946"/>
    <cellStyle name="Input 3 4 2 4 4" xfId="8585"/>
    <cellStyle name="Input 3 4 2 4 5" xfId="14609"/>
    <cellStyle name="Input 3 4 2 4 6" xfId="15303"/>
    <cellStyle name="Input 3 4 2 4 7" xfId="15921"/>
    <cellStyle name="Input 3 4 2 4 8" xfId="4568"/>
    <cellStyle name="Input 3 4 2 5" xfId="3187"/>
    <cellStyle name="Input 3 4 2 5 2" xfId="10416"/>
    <cellStyle name="Input 3 4 2 6" xfId="6065"/>
    <cellStyle name="Input 3 4 2 6 2" xfId="12439"/>
    <cellStyle name="Input 3 4 2 7" xfId="6572"/>
    <cellStyle name="Input 3 4 2 7 2" xfId="12877"/>
    <cellStyle name="Input 3 4 2 8" xfId="5814"/>
    <cellStyle name="Input 3 4 2 9" xfId="13554"/>
    <cellStyle name="Input 3 4 3" xfId="1112"/>
    <cellStyle name="Input 3 4 3 10" xfId="13937"/>
    <cellStyle name="Input 3 4 3 11" xfId="14179"/>
    <cellStyle name="Input 3 4 3 12" xfId="3639"/>
    <cellStyle name="Input 3 4 3 2" xfId="2182"/>
    <cellStyle name="Input 3 4 3 2 2" xfId="5728"/>
    <cellStyle name="Input 3 4 3 2 2 2" xfId="12134"/>
    <cellStyle name="Input 3 4 3 2 3" xfId="6800"/>
    <cellStyle name="Input 3 4 3 2 3 2" xfId="13087"/>
    <cellStyle name="Input 3 4 3 2 4" xfId="8726"/>
    <cellStyle name="Input 3 4 3 2 5" xfId="14750"/>
    <cellStyle name="Input 3 4 3 2 6" xfId="15444"/>
    <cellStyle name="Input 3 4 3 2 7" xfId="16062"/>
    <cellStyle name="Input 3 4 3 2 8" xfId="4709"/>
    <cellStyle name="Input 3 4 3 3" xfId="2257"/>
    <cellStyle name="Input 3 4 3 3 2" xfId="5362"/>
    <cellStyle name="Input 3 4 3 3 2 2" xfId="11796"/>
    <cellStyle name="Input 3 4 3 3 3" xfId="6875"/>
    <cellStyle name="Input 3 4 3 3 3 2" xfId="13162"/>
    <cellStyle name="Input 3 4 3 3 4" xfId="8801"/>
    <cellStyle name="Input 3 4 3 3 5" xfId="14825"/>
    <cellStyle name="Input 3 4 3 3 6" xfId="15519"/>
    <cellStyle name="Input 3 4 3 3 7" xfId="16137"/>
    <cellStyle name="Input 3 4 3 3 8" xfId="4784"/>
    <cellStyle name="Input 3 4 3 4" xfId="5420"/>
    <cellStyle name="Input 3 4 3 4 2" xfId="11850"/>
    <cellStyle name="Input 3 4 3 5" xfId="6101"/>
    <cellStyle name="Input 3 4 3 5 2" xfId="12473"/>
    <cellStyle name="Input 3 4 3 6" xfId="5219"/>
    <cellStyle name="Input 3 4 3 6 2" xfId="11664"/>
    <cellStyle name="Input 3 4 3 7" xfId="5872"/>
    <cellStyle name="Input 3 4 3 8" xfId="13852"/>
    <cellStyle name="Input 3 4 3 9" xfId="13715"/>
    <cellStyle name="Input 3 4 4" xfId="1541"/>
    <cellStyle name="Input 3 4 4 10" xfId="9887"/>
    <cellStyle name="Input 3 4 4 11" xfId="13454"/>
    <cellStyle name="Input 3 4 4 12" xfId="4068"/>
    <cellStyle name="Input 3 4 4 2" xfId="2069"/>
    <cellStyle name="Input 3 4 4 2 2" xfId="5864"/>
    <cellStyle name="Input 3 4 4 2 2 2" xfId="12255"/>
    <cellStyle name="Input 3 4 4 2 3" xfId="6687"/>
    <cellStyle name="Input 3 4 4 2 3 2" xfId="12974"/>
    <cellStyle name="Input 3 4 4 2 4" xfId="8613"/>
    <cellStyle name="Input 3 4 4 2 5" xfId="14637"/>
    <cellStyle name="Input 3 4 4 2 6" xfId="15331"/>
    <cellStyle name="Input 3 4 4 2 7" xfId="15949"/>
    <cellStyle name="Input 3 4 4 2 8" xfId="4596"/>
    <cellStyle name="Input 3 4 4 3" xfId="2195"/>
    <cellStyle name="Input 3 4 4 3 2" xfId="6045"/>
    <cellStyle name="Input 3 4 4 3 2 2" xfId="12419"/>
    <cellStyle name="Input 3 4 4 3 3" xfId="6813"/>
    <cellStyle name="Input 3 4 4 3 3 2" xfId="13100"/>
    <cellStyle name="Input 3 4 4 3 4" xfId="8739"/>
    <cellStyle name="Input 3 4 4 3 5" xfId="14763"/>
    <cellStyle name="Input 3 4 4 3 6" xfId="15457"/>
    <cellStyle name="Input 3 4 4 3 7" xfId="16075"/>
    <cellStyle name="Input 3 4 4 3 8" xfId="4722"/>
    <cellStyle name="Input 3 4 4 4" xfId="5927"/>
    <cellStyle name="Input 3 4 4 4 2" xfId="12312"/>
    <cellStyle name="Input 3 4 4 5" xfId="5666"/>
    <cellStyle name="Input 3 4 4 5 2" xfId="12074"/>
    <cellStyle name="Input 3 4 4 6" xfId="6612"/>
    <cellStyle name="Input 3 4 4 6 2" xfId="12901"/>
    <cellStyle name="Input 3 4 4 7" xfId="5759"/>
    <cellStyle name="Input 3 4 4 8" xfId="14115"/>
    <cellStyle name="Input 3 4 4 9" xfId="13516"/>
    <cellStyle name="Input 3 4 5" xfId="773"/>
    <cellStyle name="Input 3 4 5 2" xfId="5179"/>
    <cellStyle name="Input 3 4 5 2 2" xfId="11628"/>
    <cellStyle name="Input 3 4 5 3" xfId="5447"/>
    <cellStyle name="Input 3 4 5 3 2" xfId="11876"/>
    <cellStyle name="Input 3 4 5 4" xfId="7468"/>
    <cellStyle name="Input 3 4 5 5" xfId="13956"/>
    <cellStyle name="Input 3 4 5 6" xfId="13625"/>
    <cellStyle name="Input 3 4 5 7" xfId="13754"/>
    <cellStyle name="Input 3 4 5 8" xfId="3309"/>
    <cellStyle name="Input 3 4 6" xfId="2316"/>
    <cellStyle name="Input 3 4 6 2" xfId="5279"/>
    <cellStyle name="Input 3 4 6 2 2" xfId="11715"/>
    <cellStyle name="Input 3 4 6 3" xfId="6934"/>
    <cellStyle name="Input 3 4 6 3 2" xfId="13221"/>
    <cellStyle name="Input 3 4 6 4" xfId="8860"/>
    <cellStyle name="Input 3 4 6 5" xfId="14884"/>
    <cellStyle name="Input 3 4 6 6" xfId="15578"/>
    <cellStyle name="Input 3 4 6 7" xfId="16196"/>
    <cellStyle name="Input 3 4 6 8" xfId="4843"/>
    <cellStyle name="Input 3 4 7" xfId="5128"/>
    <cellStyle name="Input 3 4 7 2" xfId="11578"/>
    <cellStyle name="Input 3 4 8" xfId="5165"/>
    <cellStyle name="Input 3 4 8 2" xfId="11614"/>
    <cellStyle name="Input 3 4 9" xfId="6384"/>
    <cellStyle name="Input 3 4 9 2" xfId="12720"/>
    <cellStyle name="Input 3 5" xfId="638"/>
    <cellStyle name="Input 3 5 10" xfId="6595"/>
    <cellStyle name="Input 3 5 11" xfId="13609"/>
    <cellStyle name="Input 3 5 12" xfId="14292"/>
    <cellStyle name="Input 3 5 13" xfId="14524"/>
    <cellStyle name="Input 3 5 14" xfId="15239"/>
    <cellStyle name="Input 3 5 15" xfId="2722"/>
    <cellStyle name="Input 3 5 2" xfId="1032"/>
    <cellStyle name="Input 3 5 2 10" xfId="13898"/>
    <cellStyle name="Input 3 5 2 11" xfId="14168"/>
    <cellStyle name="Input 3 5 2 12" xfId="14367"/>
    <cellStyle name="Input 3 5 2 13" xfId="2832"/>
    <cellStyle name="Input 3 5 2 2" xfId="1800"/>
    <cellStyle name="Input 3 5 2 2 10" xfId="4327"/>
    <cellStyle name="Input 3 5 2 2 2" xfId="2314"/>
    <cellStyle name="Input 3 5 2 2 2 2" xfId="5959"/>
    <cellStyle name="Input 3 5 2 2 2 2 2" xfId="12340"/>
    <cellStyle name="Input 3 5 2 2 2 3" xfId="6932"/>
    <cellStyle name="Input 3 5 2 2 2 3 2" xfId="13219"/>
    <cellStyle name="Input 3 5 2 2 2 4" xfId="8858"/>
    <cellStyle name="Input 3 5 2 2 2 5" xfId="14882"/>
    <cellStyle name="Input 3 5 2 2 2 6" xfId="15576"/>
    <cellStyle name="Input 3 5 2 2 2 7" xfId="16194"/>
    <cellStyle name="Input 3 5 2 2 2 8" xfId="4841"/>
    <cellStyle name="Input 3 5 2 2 3" xfId="2519"/>
    <cellStyle name="Input 3 5 2 2 3 2" xfId="6401"/>
    <cellStyle name="Input 3 5 2 2 3 2 2" xfId="12737"/>
    <cellStyle name="Input 3 5 2 2 3 3" xfId="7137"/>
    <cellStyle name="Input 3 5 2 2 3 3 2" xfId="13424"/>
    <cellStyle name="Input 3 5 2 2 3 4" xfId="9063"/>
    <cellStyle name="Input 3 5 2 2 3 5" xfId="15087"/>
    <cellStyle name="Input 3 5 2 2 3 6" xfId="15781"/>
    <cellStyle name="Input 3 5 2 2 3 7" xfId="16399"/>
    <cellStyle name="Input 3 5 2 2 3 8" xfId="5046"/>
    <cellStyle name="Input 3 5 2 2 4" xfId="5559"/>
    <cellStyle name="Input 3 5 2 2 4 2" xfId="11979"/>
    <cellStyle name="Input 3 5 2 2 5" xfId="6534"/>
    <cellStyle name="Input 3 5 2 2 5 2" xfId="12848"/>
    <cellStyle name="Input 3 5 2 2 6" xfId="8344"/>
    <cellStyle name="Input 3 5 2 2 7" xfId="14475"/>
    <cellStyle name="Input 3 5 2 2 8" xfId="15203"/>
    <cellStyle name="Input 3 5 2 2 9" xfId="15862"/>
    <cellStyle name="Input 3 5 2 3" xfId="2099"/>
    <cellStyle name="Input 3 5 2 3 2" xfId="5352"/>
    <cellStyle name="Input 3 5 2 3 2 2" xfId="11787"/>
    <cellStyle name="Input 3 5 2 3 3" xfId="6717"/>
    <cellStyle name="Input 3 5 2 3 3 2" xfId="13004"/>
    <cellStyle name="Input 3 5 2 3 4" xfId="8643"/>
    <cellStyle name="Input 3 5 2 3 5" xfId="14667"/>
    <cellStyle name="Input 3 5 2 3 6" xfId="15361"/>
    <cellStyle name="Input 3 5 2 3 7" xfId="15979"/>
    <cellStyle name="Input 3 5 2 3 8" xfId="4626"/>
    <cellStyle name="Input 3 5 2 4" xfId="2333"/>
    <cellStyle name="Input 3 5 2 4 2" xfId="5113"/>
    <cellStyle name="Input 3 5 2 4 2 2" xfId="11565"/>
    <cellStyle name="Input 3 5 2 4 3" xfId="6951"/>
    <cellStyle name="Input 3 5 2 4 3 2" xfId="13238"/>
    <cellStyle name="Input 3 5 2 4 4" xfId="8877"/>
    <cellStyle name="Input 3 5 2 4 5" xfId="14901"/>
    <cellStyle name="Input 3 5 2 4 6" xfId="15595"/>
    <cellStyle name="Input 3 5 2 4 7" xfId="16213"/>
    <cellStyle name="Input 3 5 2 4 8" xfId="4860"/>
    <cellStyle name="Input 3 5 2 5" xfId="5495"/>
    <cellStyle name="Input 3 5 2 5 2" xfId="11921"/>
    <cellStyle name="Input 3 5 2 6" xfId="5824"/>
    <cellStyle name="Input 3 5 2 6 2" xfId="12221"/>
    <cellStyle name="Input 3 5 2 7" xfId="6259"/>
    <cellStyle name="Input 3 5 2 7 2" xfId="12615"/>
    <cellStyle name="Input 3 5 2 8" xfId="7184"/>
    <cellStyle name="Input 3 5 2 9" xfId="13790"/>
    <cellStyle name="Input 3 5 3" xfId="1189"/>
    <cellStyle name="Input 3 5 3 10" xfId="13874"/>
    <cellStyle name="Input 3 5 3 11" xfId="13662"/>
    <cellStyle name="Input 3 5 3 12" xfId="3716"/>
    <cellStyle name="Input 3 5 3 2" xfId="2112"/>
    <cellStyle name="Input 3 5 3 2 2" xfId="5100"/>
    <cellStyle name="Input 3 5 3 2 2 2" xfId="11553"/>
    <cellStyle name="Input 3 5 3 2 3" xfId="6730"/>
    <cellStyle name="Input 3 5 3 2 3 2" xfId="13017"/>
    <cellStyle name="Input 3 5 3 2 4" xfId="8656"/>
    <cellStyle name="Input 3 5 3 2 5" xfId="14680"/>
    <cellStyle name="Input 3 5 3 2 6" xfId="15374"/>
    <cellStyle name="Input 3 5 3 2 7" xfId="15992"/>
    <cellStyle name="Input 3 5 3 2 8" xfId="4639"/>
    <cellStyle name="Input 3 5 3 3" xfId="2045"/>
    <cellStyle name="Input 3 5 3 3 2" xfId="5851"/>
    <cellStyle name="Input 3 5 3 3 2 2" xfId="12245"/>
    <cellStyle name="Input 3 5 3 3 3" xfId="6663"/>
    <cellStyle name="Input 3 5 3 3 3 2" xfId="12950"/>
    <cellStyle name="Input 3 5 3 3 4" xfId="8589"/>
    <cellStyle name="Input 3 5 3 3 5" xfId="14613"/>
    <cellStyle name="Input 3 5 3 3 6" xfId="15307"/>
    <cellStyle name="Input 3 5 3 3 7" xfId="15925"/>
    <cellStyle name="Input 3 5 3 3 8" xfId="4572"/>
    <cellStyle name="Input 3 5 3 4" xfId="5162"/>
    <cellStyle name="Input 3 5 3 4 2" xfId="11611"/>
    <cellStyle name="Input 3 5 3 5" xfId="6222"/>
    <cellStyle name="Input 3 5 3 5 2" xfId="12582"/>
    <cellStyle name="Input 3 5 3 6" xfId="5244"/>
    <cellStyle name="Input 3 5 3 6 2" xfId="11685"/>
    <cellStyle name="Input 3 5 3 7" xfId="6615"/>
    <cellStyle name="Input 3 5 3 8" xfId="13905"/>
    <cellStyle name="Input 3 5 3 9" xfId="13759"/>
    <cellStyle name="Input 3 5 4" xfId="1694"/>
    <cellStyle name="Input 3 5 4 10" xfId="15135"/>
    <cellStyle name="Input 3 5 4 11" xfId="15810"/>
    <cellStyle name="Input 3 5 4 12" xfId="4221"/>
    <cellStyle name="Input 3 5 4 2" xfId="2193"/>
    <cellStyle name="Input 3 5 4 2 2" xfId="5898"/>
    <cellStyle name="Input 3 5 4 2 2 2" xfId="12285"/>
    <cellStyle name="Input 3 5 4 2 3" xfId="6811"/>
    <cellStyle name="Input 3 5 4 2 3 2" xfId="13098"/>
    <cellStyle name="Input 3 5 4 2 4" xfId="8737"/>
    <cellStyle name="Input 3 5 4 2 5" xfId="14761"/>
    <cellStyle name="Input 3 5 4 2 6" xfId="15455"/>
    <cellStyle name="Input 3 5 4 2 7" xfId="16073"/>
    <cellStyle name="Input 3 5 4 2 8" xfId="4720"/>
    <cellStyle name="Input 3 5 4 3" xfId="2467"/>
    <cellStyle name="Input 3 5 4 3 2" xfId="5987"/>
    <cellStyle name="Input 3 5 4 3 2 2" xfId="12365"/>
    <cellStyle name="Input 3 5 4 3 3" xfId="7085"/>
    <cellStyle name="Input 3 5 4 3 3 2" xfId="13372"/>
    <cellStyle name="Input 3 5 4 3 4" xfId="9011"/>
    <cellStyle name="Input 3 5 4 3 5" xfId="15035"/>
    <cellStyle name="Input 3 5 4 3 6" xfId="15729"/>
    <cellStyle name="Input 3 5 4 3 7" xfId="16347"/>
    <cellStyle name="Input 3 5 4 3 8" xfId="4994"/>
    <cellStyle name="Input 3 5 4 4" xfId="6011"/>
    <cellStyle name="Input 3 5 4 4 2" xfId="12387"/>
    <cellStyle name="Input 3 5 4 5" xfId="6464"/>
    <cellStyle name="Input 3 5 4 5 2" xfId="12787"/>
    <cellStyle name="Input 3 5 4 6" xfId="2886"/>
    <cellStyle name="Input 3 5 4 6 2" xfId="10129"/>
    <cellStyle name="Input 3 5 4 7" xfId="7173"/>
    <cellStyle name="Input 3 5 4 8" xfId="14214"/>
    <cellStyle name="Input 3 5 4 9" xfId="14402"/>
    <cellStyle name="Input 3 5 5" xfId="2348"/>
    <cellStyle name="Input 3 5 5 2" xfId="5818"/>
    <cellStyle name="Input 3 5 5 2 2" xfId="12215"/>
    <cellStyle name="Input 3 5 5 3" xfId="6966"/>
    <cellStyle name="Input 3 5 5 3 2" xfId="13253"/>
    <cellStyle name="Input 3 5 5 4" xfId="8892"/>
    <cellStyle name="Input 3 5 5 5" xfId="14916"/>
    <cellStyle name="Input 3 5 5 6" xfId="15610"/>
    <cellStyle name="Input 3 5 5 7" xfId="16228"/>
    <cellStyle name="Input 3 5 5 8" xfId="4875"/>
    <cellStyle name="Input 3 5 6" xfId="801"/>
    <cellStyle name="Input 3 5 6 2" xfId="5432"/>
    <cellStyle name="Input 3 5 6 2 2" xfId="11862"/>
    <cellStyle name="Input 3 5 6 3" xfId="2878"/>
    <cellStyle name="Input 3 5 6 3 2" xfId="10121"/>
    <cellStyle name="Input 3 5 6 4" xfId="7496"/>
    <cellStyle name="Input 3 5 6 5" xfId="10027"/>
    <cellStyle name="Input 3 5 6 6" xfId="13631"/>
    <cellStyle name="Input 3 5 6 7" xfId="13731"/>
    <cellStyle name="Input 3 5 6 8" xfId="3337"/>
    <cellStyle name="Input 3 5 7" xfId="2963"/>
    <cellStyle name="Input 3 5 7 2" xfId="10198"/>
    <cellStyle name="Input 3 5 8" xfId="5796"/>
    <cellStyle name="Input 3 5 8 2" xfId="12194"/>
    <cellStyle name="Input 3 5 9" xfId="6596"/>
    <cellStyle name="Input 3 5 9 2" xfId="12891"/>
    <cellStyle name="Input 3 6" xfId="637"/>
    <cellStyle name="Input 3 6 10" xfId="6589"/>
    <cellStyle name="Input 3 6 11" xfId="13608"/>
    <cellStyle name="Input 3 6 12" xfId="14020"/>
    <cellStyle name="Input 3 6 13" xfId="14342"/>
    <cellStyle name="Input 3 6 14" xfId="14561"/>
    <cellStyle name="Input 3 6 15" xfId="2721"/>
    <cellStyle name="Input 3 6 2" xfId="1031"/>
    <cellStyle name="Input 3 6 2 10" xfId="14300"/>
    <cellStyle name="Input 3 6 2 11" xfId="14530"/>
    <cellStyle name="Input 3 6 2 12" xfId="15243"/>
    <cellStyle name="Input 3 6 2 13" xfId="2831"/>
    <cellStyle name="Input 3 6 2 2" xfId="1799"/>
    <cellStyle name="Input 3 6 2 2 10" xfId="4326"/>
    <cellStyle name="Input 3 6 2 2 2" xfId="2116"/>
    <cellStyle name="Input 3 6 2 2 2 2" xfId="3230"/>
    <cellStyle name="Input 3 6 2 2 2 2 2" xfId="10458"/>
    <cellStyle name="Input 3 6 2 2 2 3" xfId="6734"/>
    <cellStyle name="Input 3 6 2 2 2 3 2" xfId="13021"/>
    <cellStyle name="Input 3 6 2 2 2 4" xfId="8660"/>
    <cellStyle name="Input 3 6 2 2 2 5" xfId="14684"/>
    <cellStyle name="Input 3 6 2 2 2 6" xfId="15378"/>
    <cellStyle name="Input 3 6 2 2 2 7" xfId="15996"/>
    <cellStyle name="Input 3 6 2 2 2 8" xfId="4643"/>
    <cellStyle name="Input 3 6 2 2 3" xfId="2518"/>
    <cellStyle name="Input 3 6 2 2 3 2" xfId="6400"/>
    <cellStyle name="Input 3 6 2 2 3 2 2" xfId="12736"/>
    <cellStyle name="Input 3 6 2 2 3 3" xfId="7136"/>
    <cellStyle name="Input 3 6 2 2 3 3 2" xfId="13423"/>
    <cellStyle name="Input 3 6 2 2 3 4" xfId="9062"/>
    <cellStyle name="Input 3 6 2 2 3 5" xfId="15086"/>
    <cellStyle name="Input 3 6 2 2 3 6" xfId="15780"/>
    <cellStyle name="Input 3 6 2 2 3 7" xfId="16398"/>
    <cellStyle name="Input 3 6 2 2 3 8" xfId="5045"/>
    <cellStyle name="Input 3 6 2 2 4" xfId="6077"/>
    <cellStyle name="Input 3 6 2 2 4 2" xfId="12451"/>
    <cellStyle name="Input 3 6 2 2 5" xfId="6533"/>
    <cellStyle name="Input 3 6 2 2 5 2" xfId="12847"/>
    <cellStyle name="Input 3 6 2 2 6" xfId="8343"/>
    <cellStyle name="Input 3 6 2 2 7" xfId="14474"/>
    <cellStyle name="Input 3 6 2 2 8" xfId="15202"/>
    <cellStyle name="Input 3 6 2 2 9" xfId="15861"/>
    <cellStyle name="Input 3 6 2 3" xfId="2387"/>
    <cellStyle name="Input 3 6 2 3 2" xfId="5360"/>
    <cellStyle name="Input 3 6 2 3 2 2" xfId="11794"/>
    <cellStyle name="Input 3 6 2 3 3" xfId="7005"/>
    <cellStyle name="Input 3 6 2 3 3 2" xfId="13292"/>
    <cellStyle name="Input 3 6 2 3 4" xfId="8931"/>
    <cellStyle name="Input 3 6 2 3 5" xfId="14955"/>
    <cellStyle name="Input 3 6 2 3 6" xfId="15649"/>
    <cellStyle name="Input 3 6 2 3 7" xfId="16267"/>
    <cellStyle name="Input 3 6 2 3 8" xfId="4914"/>
    <cellStyle name="Input 3 6 2 4" xfId="2201"/>
    <cellStyle name="Input 3 6 2 4 2" xfId="6018"/>
    <cellStyle name="Input 3 6 2 4 2 2" xfId="12394"/>
    <cellStyle name="Input 3 6 2 4 3" xfId="6819"/>
    <cellStyle name="Input 3 6 2 4 3 2" xfId="13106"/>
    <cellStyle name="Input 3 6 2 4 4" xfId="8745"/>
    <cellStyle name="Input 3 6 2 4 5" xfId="14769"/>
    <cellStyle name="Input 3 6 2 4 6" xfId="15463"/>
    <cellStyle name="Input 3 6 2 4 7" xfId="16081"/>
    <cellStyle name="Input 3 6 2 4 8" xfId="4728"/>
    <cellStyle name="Input 3 6 2 5" xfId="6152"/>
    <cellStyle name="Input 3 6 2 5 2" xfId="12518"/>
    <cellStyle name="Input 3 6 2 6" xfId="6296"/>
    <cellStyle name="Input 3 6 2 6 2" xfId="12647"/>
    <cellStyle name="Input 3 6 2 7" xfId="6297"/>
    <cellStyle name="Input 3 6 2 7 2" xfId="12648"/>
    <cellStyle name="Input 3 6 2 8" xfId="6605"/>
    <cellStyle name="Input 3 6 2 9" xfId="13789"/>
    <cellStyle name="Input 3 6 3" xfId="1188"/>
    <cellStyle name="Input 3 6 3 10" xfId="14197"/>
    <cellStyle name="Input 3 6 3 11" xfId="14386"/>
    <cellStyle name="Input 3 6 3 12" xfId="3715"/>
    <cellStyle name="Input 3 6 3 2" xfId="2278"/>
    <cellStyle name="Input 3 6 3 2 2" xfId="5740"/>
    <cellStyle name="Input 3 6 3 2 2 2" xfId="12145"/>
    <cellStyle name="Input 3 6 3 2 3" xfId="6896"/>
    <cellStyle name="Input 3 6 3 2 3 2" xfId="13183"/>
    <cellStyle name="Input 3 6 3 2 4" xfId="8822"/>
    <cellStyle name="Input 3 6 3 2 5" xfId="14846"/>
    <cellStyle name="Input 3 6 3 2 6" xfId="15540"/>
    <cellStyle name="Input 3 6 3 2 7" xfId="16158"/>
    <cellStyle name="Input 3 6 3 2 8" xfId="4805"/>
    <cellStyle name="Input 3 6 3 3" xfId="2179"/>
    <cellStyle name="Input 3 6 3 3 2" xfId="5191"/>
    <cellStyle name="Input 3 6 3 3 2 2" xfId="11640"/>
    <cellStyle name="Input 3 6 3 3 3" xfId="6797"/>
    <cellStyle name="Input 3 6 3 3 3 2" xfId="13084"/>
    <cellStyle name="Input 3 6 3 3 4" xfId="8723"/>
    <cellStyle name="Input 3 6 3 3 5" xfId="14747"/>
    <cellStyle name="Input 3 6 3 3 6" xfId="15441"/>
    <cellStyle name="Input 3 6 3 3 7" xfId="16059"/>
    <cellStyle name="Input 3 6 3 3 8" xfId="4706"/>
    <cellStyle name="Input 3 6 3 4" xfId="5533"/>
    <cellStyle name="Input 3 6 3 4 2" xfId="11956"/>
    <cellStyle name="Input 3 6 3 5" xfId="3062"/>
    <cellStyle name="Input 3 6 3 5 2" xfId="10292"/>
    <cellStyle name="Input 3 6 3 6" xfId="6139"/>
    <cellStyle name="Input 3 6 3 6 2" xfId="12505"/>
    <cellStyle name="Input 3 6 3 7" xfId="7163"/>
    <cellStyle name="Input 3 6 3 8" xfId="13904"/>
    <cellStyle name="Input 3 6 3 9" xfId="13649"/>
    <cellStyle name="Input 3 6 4" xfId="1693"/>
    <cellStyle name="Input 3 6 4 10" xfId="15134"/>
    <cellStyle name="Input 3 6 4 11" xfId="15809"/>
    <cellStyle name="Input 3 6 4 12" xfId="4220"/>
    <cellStyle name="Input 3 6 4 2" xfId="2267"/>
    <cellStyle name="Input 3 6 4 2 2" xfId="5484"/>
    <cellStyle name="Input 3 6 4 2 2 2" xfId="11910"/>
    <cellStyle name="Input 3 6 4 2 3" xfId="6885"/>
    <cellStyle name="Input 3 6 4 2 3 2" xfId="13172"/>
    <cellStyle name="Input 3 6 4 2 4" xfId="8811"/>
    <cellStyle name="Input 3 6 4 2 5" xfId="14835"/>
    <cellStyle name="Input 3 6 4 2 6" xfId="15529"/>
    <cellStyle name="Input 3 6 4 2 7" xfId="16147"/>
    <cellStyle name="Input 3 6 4 2 8" xfId="4794"/>
    <cellStyle name="Input 3 6 4 3" xfId="2466"/>
    <cellStyle name="Input 3 6 4 3 2" xfId="5612"/>
    <cellStyle name="Input 3 6 4 3 2 2" xfId="12025"/>
    <cellStyle name="Input 3 6 4 3 3" xfId="7084"/>
    <cellStyle name="Input 3 6 4 3 3 2" xfId="13371"/>
    <cellStyle name="Input 3 6 4 3 4" xfId="9010"/>
    <cellStyle name="Input 3 6 4 3 5" xfId="15034"/>
    <cellStyle name="Input 3 6 4 3 6" xfId="15728"/>
    <cellStyle name="Input 3 6 4 3 7" xfId="16346"/>
    <cellStyle name="Input 3 6 4 3 8" xfId="4993"/>
    <cellStyle name="Input 3 6 4 4" xfId="5639"/>
    <cellStyle name="Input 3 6 4 4 2" xfId="12048"/>
    <cellStyle name="Input 3 6 4 5" xfId="6463"/>
    <cellStyle name="Input 3 6 4 5 2" xfId="12786"/>
    <cellStyle name="Input 3 6 4 6" xfId="6431"/>
    <cellStyle name="Input 3 6 4 6 2" xfId="12763"/>
    <cellStyle name="Input 3 6 4 7" xfId="7223"/>
    <cellStyle name="Input 3 6 4 8" xfId="14213"/>
    <cellStyle name="Input 3 6 4 9" xfId="14401"/>
    <cellStyle name="Input 3 6 5" xfId="2009"/>
    <cellStyle name="Input 3 6 5 2" xfId="5257"/>
    <cellStyle name="Input 3 6 5 2 2" xfId="11695"/>
    <cellStyle name="Input 3 6 5 3" xfId="6627"/>
    <cellStyle name="Input 3 6 5 3 2" xfId="12914"/>
    <cellStyle name="Input 3 6 5 4" xfId="8553"/>
    <cellStyle name="Input 3 6 5 5" xfId="14577"/>
    <cellStyle name="Input 3 6 5 6" xfId="15271"/>
    <cellStyle name="Input 3 6 5 7" xfId="15889"/>
    <cellStyle name="Input 3 6 5 8" xfId="4536"/>
    <cellStyle name="Input 3 6 6" xfId="2092"/>
    <cellStyle name="Input 3 6 6 2" xfId="2892"/>
    <cellStyle name="Input 3 6 6 2 2" xfId="10135"/>
    <cellStyle name="Input 3 6 6 3" xfId="6710"/>
    <cellStyle name="Input 3 6 6 3 2" xfId="12997"/>
    <cellStyle name="Input 3 6 6 4" xfId="8636"/>
    <cellStyle name="Input 3 6 6 5" xfId="14660"/>
    <cellStyle name="Input 3 6 6 6" xfId="15354"/>
    <cellStyle name="Input 3 6 6 7" xfId="15972"/>
    <cellStyle name="Input 3 6 6 8" xfId="4619"/>
    <cellStyle name="Input 3 6 7" xfId="2962"/>
    <cellStyle name="Input 3 6 7 2" xfId="10197"/>
    <cellStyle name="Input 3 6 8" xfId="6239"/>
    <cellStyle name="Input 3 6 8 2" xfId="12596"/>
    <cellStyle name="Input 3 6 9" xfId="6283"/>
    <cellStyle name="Input 3 6 9 2" xfId="12635"/>
    <cellStyle name="Input 3 7" xfId="689"/>
    <cellStyle name="Input 3 7 10" xfId="6448"/>
    <cellStyle name="Input 3 7 11" xfId="13643"/>
    <cellStyle name="Input 3 7 12" xfId="13958"/>
    <cellStyle name="Input 3 7 13" xfId="14144"/>
    <cellStyle name="Input 3 7 14" xfId="14306"/>
    <cellStyle name="Input 3 7 15" xfId="2773"/>
    <cellStyle name="Input 3 7 2" xfId="1047"/>
    <cellStyle name="Input 3 7 2 10" xfId="13716"/>
    <cellStyle name="Input 3 7 2 11" xfId="13639"/>
    <cellStyle name="Input 3 7 2 12" xfId="13982"/>
    <cellStyle name="Input 3 7 2 13" xfId="2847"/>
    <cellStyle name="Input 3 7 2 2" xfId="1815"/>
    <cellStyle name="Input 3 7 2 2 10" xfId="4342"/>
    <cellStyle name="Input 3 7 2 2 2" xfId="2164"/>
    <cellStyle name="Input 3 7 2 2 2 2" xfId="5351"/>
    <cellStyle name="Input 3 7 2 2 2 2 2" xfId="11786"/>
    <cellStyle name="Input 3 7 2 2 2 3" xfId="6782"/>
    <cellStyle name="Input 3 7 2 2 2 3 2" xfId="13069"/>
    <cellStyle name="Input 3 7 2 2 2 4" xfId="8708"/>
    <cellStyle name="Input 3 7 2 2 2 5" xfId="14732"/>
    <cellStyle name="Input 3 7 2 2 2 6" xfId="15426"/>
    <cellStyle name="Input 3 7 2 2 2 7" xfId="16044"/>
    <cellStyle name="Input 3 7 2 2 2 8" xfId="4691"/>
    <cellStyle name="Input 3 7 2 2 3" xfId="2534"/>
    <cellStyle name="Input 3 7 2 2 3 2" xfId="6416"/>
    <cellStyle name="Input 3 7 2 2 3 2 2" xfId="12752"/>
    <cellStyle name="Input 3 7 2 2 3 3" xfId="7152"/>
    <cellStyle name="Input 3 7 2 2 3 3 2" xfId="13439"/>
    <cellStyle name="Input 3 7 2 2 3 4" xfId="9078"/>
    <cellStyle name="Input 3 7 2 2 3 5" xfId="15102"/>
    <cellStyle name="Input 3 7 2 2 3 6" xfId="15796"/>
    <cellStyle name="Input 3 7 2 2 3 7" xfId="16414"/>
    <cellStyle name="Input 3 7 2 2 3 8" xfId="5061"/>
    <cellStyle name="Input 3 7 2 2 4" xfId="5780"/>
    <cellStyle name="Input 3 7 2 2 4 2" xfId="12178"/>
    <cellStyle name="Input 3 7 2 2 5" xfId="6549"/>
    <cellStyle name="Input 3 7 2 2 5 2" xfId="12863"/>
    <cellStyle name="Input 3 7 2 2 6" xfId="8359"/>
    <cellStyle name="Input 3 7 2 2 7" xfId="14490"/>
    <cellStyle name="Input 3 7 2 2 8" xfId="15218"/>
    <cellStyle name="Input 3 7 2 2 9" xfId="15877"/>
    <cellStyle name="Input 3 7 2 3" xfId="2042"/>
    <cellStyle name="Input 3 7 2 3 2" xfId="5635"/>
    <cellStyle name="Input 3 7 2 3 2 2" xfId="12046"/>
    <cellStyle name="Input 3 7 2 3 3" xfId="6660"/>
    <cellStyle name="Input 3 7 2 3 3 2" xfId="12947"/>
    <cellStyle name="Input 3 7 2 3 4" xfId="8586"/>
    <cellStyle name="Input 3 7 2 3 5" xfId="14610"/>
    <cellStyle name="Input 3 7 2 3 6" xfId="15304"/>
    <cellStyle name="Input 3 7 2 3 7" xfId="15922"/>
    <cellStyle name="Input 3 7 2 3 8" xfId="4569"/>
    <cellStyle name="Input 3 7 2 4" xfId="2077"/>
    <cellStyle name="Input 3 7 2 4 2" xfId="5993"/>
    <cellStyle name="Input 3 7 2 4 2 2" xfId="12371"/>
    <cellStyle name="Input 3 7 2 4 3" xfId="6695"/>
    <cellStyle name="Input 3 7 2 4 3 2" xfId="12982"/>
    <cellStyle name="Input 3 7 2 4 4" xfId="8621"/>
    <cellStyle name="Input 3 7 2 4 5" xfId="14645"/>
    <cellStyle name="Input 3 7 2 4 6" xfId="15339"/>
    <cellStyle name="Input 3 7 2 4 7" xfId="15957"/>
    <cellStyle name="Input 3 7 2 4 8" xfId="4604"/>
    <cellStyle name="Input 3 7 2 5" xfId="5441"/>
    <cellStyle name="Input 3 7 2 5 2" xfId="11870"/>
    <cellStyle name="Input 3 7 2 6" xfId="6376"/>
    <cellStyle name="Input 3 7 2 6 2" xfId="12712"/>
    <cellStyle name="Input 3 7 2 7" xfId="3564"/>
    <cellStyle name="Input 3 7 2 7 2" xfId="10701"/>
    <cellStyle name="Input 3 7 2 8" xfId="7193"/>
    <cellStyle name="Input 3 7 2 9" xfId="13805"/>
    <cellStyle name="Input 3 7 3" xfId="1240"/>
    <cellStyle name="Input 3 7 3 10" xfId="14504"/>
    <cellStyle name="Input 3 7 3 11" xfId="15227"/>
    <cellStyle name="Input 3 7 3 12" xfId="3767"/>
    <cellStyle name="Input 3 7 3 2" xfId="2074"/>
    <cellStyle name="Input 3 7 3 2 2" xfId="5256"/>
    <cellStyle name="Input 3 7 3 2 2 2" xfId="11694"/>
    <cellStyle name="Input 3 7 3 2 3" xfId="6692"/>
    <cellStyle name="Input 3 7 3 2 3 2" xfId="12979"/>
    <cellStyle name="Input 3 7 3 2 4" xfId="8618"/>
    <cellStyle name="Input 3 7 3 2 5" xfId="14642"/>
    <cellStyle name="Input 3 7 3 2 6" xfId="15336"/>
    <cellStyle name="Input 3 7 3 2 7" xfId="15954"/>
    <cellStyle name="Input 3 7 3 2 8" xfId="4601"/>
    <cellStyle name="Input 3 7 3 3" xfId="2330"/>
    <cellStyle name="Input 3 7 3 3 2" xfId="5643"/>
    <cellStyle name="Input 3 7 3 3 2 2" xfId="12052"/>
    <cellStyle name="Input 3 7 3 3 3" xfId="6948"/>
    <cellStyle name="Input 3 7 3 3 3 2" xfId="13235"/>
    <cellStyle name="Input 3 7 3 3 4" xfId="8874"/>
    <cellStyle name="Input 3 7 3 3 5" xfId="14898"/>
    <cellStyle name="Input 3 7 3 3 6" xfId="15592"/>
    <cellStyle name="Input 3 7 3 3 7" xfId="16210"/>
    <cellStyle name="Input 3 7 3 3 8" xfId="4857"/>
    <cellStyle name="Input 3 7 3 4" xfId="5287"/>
    <cellStyle name="Input 3 7 3 4 2" xfId="11723"/>
    <cellStyle name="Input 3 7 3 5" xfId="5669"/>
    <cellStyle name="Input 3 7 3 5 2" xfId="12076"/>
    <cellStyle name="Input 3 7 3 6" xfId="5382"/>
    <cellStyle name="Input 3 7 3 6 2" xfId="11816"/>
    <cellStyle name="Input 3 7 3 7" xfId="6474"/>
    <cellStyle name="Input 3 7 3 8" xfId="13941"/>
    <cellStyle name="Input 3 7 3 9" xfId="14269"/>
    <cellStyle name="Input 3 7 4" xfId="1741"/>
    <cellStyle name="Input 3 7 4 10" xfId="15157"/>
    <cellStyle name="Input 3 7 4 11" xfId="15821"/>
    <cellStyle name="Input 3 7 4 12" xfId="4268"/>
    <cellStyle name="Input 3 7 4 2" xfId="2284"/>
    <cellStyle name="Input 3 7 4 2 2" xfId="5712"/>
    <cellStyle name="Input 3 7 4 2 2 2" xfId="12118"/>
    <cellStyle name="Input 3 7 4 2 3" xfId="6902"/>
    <cellStyle name="Input 3 7 4 2 3 2" xfId="13189"/>
    <cellStyle name="Input 3 7 4 2 4" xfId="8828"/>
    <cellStyle name="Input 3 7 4 2 5" xfId="14852"/>
    <cellStyle name="Input 3 7 4 2 6" xfId="15546"/>
    <cellStyle name="Input 3 7 4 2 7" xfId="16164"/>
    <cellStyle name="Input 3 7 4 2 8" xfId="4811"/>
    <cellStyle name="Input 3 7 4 3" xfId="2478"/>
    <cellStyle name="Input 3 7 4 3 2" xfId="5816"/>
    <cellStyle name="Input 3 7 4 3 2 2" xfId="12213"/>
    <cellStyle name="Input 3 7 4 3 3" xfId="7096"/>
    <cellStyle name="Input 3 7 4 3 3 2" xfId="13383"/>
    <cellStyle name="Input 3 7 4 3 4" xfId="9022"/>
    <cellStyle name="Input 3 7 4 3 5" xfId="15046"/>
    <cellStyle name="Input 3 7 4 3 6" xfId="15740"/>
    <cellStyle name="Input 3 7 4 3 7" xfId="16358"/>
    <cellStyle name="Input 3 7 4 3 8" xfId="5005"/>
    <cellStyle name="Input 3 7 4 4" xfId="5531"/>
    <cellStyle name="Input 3 7 4 4 2" xfId="11954"/>
    <cellStyle name="Input 3 7 4 5" xfId="6488"/>
    <cellStyle name="Input 3 7 4 5 2" xfId="12806"/>
    <cellStyle name="Input 3 7 4 6" xfId="3030"/>
    <cellStyle name="Input 3 7 4 6 2" xfId="10262"/>
    <cellStyle name="Input 3 7 4 7" xfId="7166"/>
    <cellStyle name="Input 3 7 4 8" xfId="14243"/>
    <cellStyle name="Input 3 7 4 9" xfId="14427"/>
    <cellStyle name="Input 3 7 5" xfId="2263"/>
    <cellStyle name="Input 3 7 5 2" xfId="5332"/>
    <cellStyle name="Input 3 7 5 2 2" xfId="11768"/>
    <cellStyle name="Input 3 7 5 3" xfId="6881"/>
    <cellStyle name="Input 3 7 5 3 2" xfId="13168"/>
    <cellStyle name="Input 3 7 5 4" xfId="8807"/>
    <cellStyle name="Input 3 7 5 5" xfId="14831"/>
    <cellStyle name="Input 3 7 5 6" xfId="15525"/>
    <cellStyle name="Input 3 7 5 7" xfId="16143"/>
    <cellStyle name="Input 3 7 5 8" xfId="4790"/>
    <cellStyle name="Input 3 7 6" xfId="2259"/>
    <cellStyle name="Input 3 7 6 2" xfId="5673"/>
    <cellStyle name="Input 3 7 6 2 2" xfId="12080"/>
    <cellStyle name="Input 3 7 6 3" xfId="6877"/>
    <cellStyle name="Input 3 7 6 3 2" xfId="13164"/>
    <cellStyle name="Input 3 7 6 4" xfId="8803"/>
    <cellStyle name="Input 3 7 6 5" xfId="14827"/>
    <cellStyle name="Input 3 7 6 6" xfId="15521"/>
    <cellStyle name="Input 3 7 6 7" xfId="16139"/>
    <cellStyle name="Input 3 7 6 8" xfId="4786"/>
    <cellStyle name="Input 3 7 7" xfId="2975"/>
    <cellStyle name="Input 3 7 7 2" xfId="10209"/>
    <cellStyle name="Input 3 7 8" xfId="5290"/>
    <cellStyle name="Input 3 7 8 2" xfId="11726"/>
    <cellStyle name="Input 3 7 9" xfId="6343"/>
    <cellStyle name="Input 3 7 9 2" xfId="12686"/>
    <cellStyle name="Input 3 8" xfId="524"/>
    <cellStyle name="Input 3 8 10" xfId="14338"/>
    <cellStyle name="Input 3 8 11" xfId="14558"/>
    <cellStyle name="Input 3 8 12" xfId="15259"/>
    <cellStyle name="Input 3 8 13" xfId="2635"/>
    <cellStyle name="Input 3 8 2" xfId="1283"/>
    <cellStyle name="Input 3 8 2 10" xfId="14420"/>
    <cellStyle name="Input 3 8 2 11" xfId="15151"/>
    <cellStyle name="Input 3 8 2 12" xfId="3810"/>
    <cellStyle name="Input 3 8 2 2" xfId="743"/>
    <cellStyle name="Input 3 8 2 2 2" xfId="5504"/>
    <cellStyle name="Input 3 8 2 2 2 2" xfId="11930"/>
    <cellStyle name="Input 3 8 2 2 3" xfId="5206"/>
    <cellStyle name="Input 3 8 2 2 3 2" xfId="11653"/>
    <cellStyle name="Input 3 8 2 2 4" xfId="7438"/>
    <cellStyle name="Input 3 8 2 2 5" xfId="13641"/>
    <cellStyle name="Input 3 8 2 2 6" xfId="13781"/>
    <cellStyle name="Input 3 8 2 2 7" xfId="14333"/>
    <cellStyle name="Input 3 8 2 2 8" xfId="3279"/>
    <cellStyle name="Input 3 8 2 3" xfId="2290"/>
    <cellStyle name="Input 3 8 2 3 2" xfId="5687"/>
    <cellStyle name="Input 3 8 2 3 2 2" xfId="12093"/>
    <cellStyle name="Input 3 8 2 3 3" xfId="6908"/>
    <cellStyle name="Input 3 8 2 3 3 2" xfId="13195"/>
    <cellStyle name="Input 3 8 2 3 4" xfId="8834"/>
    <cellStyle name="Input 3 8 2 3 5" xfId="14858"/>
    <cellStyle name="Input 3 8 2 3 6" xfId="15552"/>
    <cellStyle name="Input 3 8 2 3 7" xfId="16170"/>
    <cellStyle name="Input 3 8 2 3 8" xfId="4817"/>
    <cellStyle name="Input 3 8 2 4" xfId="5357"/>
    <cellStyle name="Input 3 8 2 4 2" xfId="11791"/>
    <cellStyle name="Input 3 8 2 5" xfId="5929"/>
    <cellStyle name="Input 3 8 2 5 2" xfId="12314"/>
    <cellStyle name="Input 3 8 2 6" xfId="6614"/>
    <cellStyle name="Input 3 8 2 6 2" xfId="12903"/>
    <cellStyle name="Input 3 8 2 7" xfId="6317"/>
    <cellStyle name="Input 3 8 2 8" xfId="13971"/>
    <cellStyle name="Input 3 8 2 9" xfId="14234"/>
    <cellStyle name="Input 3 8 3" xfId="776"/>
    <cellStyle name="Input 3 8 3 2" xfId="5943"/>
    <cellStyle name="Input 3 8 3 2 2" xfId="12325"/>
    <cellStyle name="Input 3 8 3 3" xfId="5766"/>
    <cellStyle name="Input 3 8 3 3 2" xfId="12166"/>
    <cellStyle name="Input 3 8 3 4" xfId="7471"/>
    <cellStyle name="Input 3 8 3 5" xfId="14229"/>
    <cellStyle name="Input 3 8 3 6" xfId="14415"/>
    <cellStyle name="Input 3 8 3 7" xfId="15147"/>
    <cellStyle name="Input 3 8 3 8" xfId="3312"/>
    <cellStyle name="Input 3 8 4" xfId="2401"/>
    <cellStyle name="Input 3 8 4 2" xfId="5613"/>
    <cellStyle name="Input 3 8 4 2 2" xfId="12026"/>
    <cellStyle name="Input 3 8 4 3" xfId="7019"/>
    <cellStyle name="Input 3 8 4 3 2" xfId="13306"/>
    <cellStyle name="Input 3 8 4 4" xfId="8945"/>
    <cellStyle name="Input 3 8 4 5" xfId="14969"/>
    <cellStyle name="Input 3 8 4 6" xfId="15663"/>
    <cellStyle name="Input 3 8 4 7" xfId="16281"/>
    <cellStyle name="Input 3 8 4 8" xfId="4928"/>
    <cellStyle name="Input 3 8 5" xfId="5435"/>
    <cellStyle name="Input 3 8 5 2" xfId="11864"/>
    <cellStyle name="Input 3 8 6" xfId="5954"/>
    <cellStyle name="Input 3 8 6 2" xfId="12335"/>
    <cellStyle name="Input 3 8 7" xfId="3065"/>
    <cellStyle name="Input 3 8 7 2" xfId="10295"/>
    <cellStyle name="Input 3 8 8" xfId="5996"/>
    <cellStyle name="Input 3 8 9" xfId="13524"/>
    <cellStyle name="Input 3 9" xfId="1075"/>
    <cellStyle name="Input 3 9 10" xfId="14189"/>
    <cellStyle name="Input 3 9 11" xfId="14380"/>
    <cellStyle name="Input 3 9 12" xfId="3602"/>
    <cellStyle name="Input 3 9 2" xfId="2322"/>
    <cellStyle name="Input 3 9 2 2" xfId="5361"/>
    <cellStyle name="Input 3 9 2 2 2" xfId="11795"/>
    <cellStyle name="Input 3 9 2 3" xfId="6940"/>
    <cellStyle name="Input 3 9 2 3 2" xfId="13227"/>
    <cellStyle name="Input 3 9 2 4" xfId="8866"/>
    <cellStyle name="Input 3 9 2 5" xfId="14890"/>
    <cellStyle name="Input 3 9 2 6" xfId="15584"/>
    <cellStyle name="Input 3 9 2 7" xfId="16202"/>
    <cellStyle name="Input 3 9 2 8" xfId="4849"/>
    <cellStyle name="Input 3 9 3" xfId="2140"/>
    <cellStyle name="Input 3 9 3 2" xfId="5776"/>
    <cellStyle name="Input 3 9 3 2 2" xfId="12174"/>
    <cellStyle name="Input 3 9 3 3" xfId="6758"/>
    <cellStyle name="Input 3 9 3 3 2" xfId="13045"/>
    <cellStyle name="Input 3 9 3 4" xfId="8684"/>
    <cellStyle name="Input 3 9 3 5" xfId="14708"/>
    <cellStyle name="Input 3 9 3 6" xfId="15402"/>
    <cellStyle name="Input 3 9 3 7" xfId="16020"/>
    <cellStyle name="Input 3 9 3 8" xfId="4667"/>
    <cellStyle name="Input 3 9 4" xfId="6329"/>
    <cellStyle name="Input 3 9 4 2" xfId="12674"/>
    <cellStyle name="Input 3 9 5" xfId="6305"/>
    <cellStyle name="Input 3 9 5 2" xfId="12656"/>
    <cellStyle name="Input 3 9 6" xfId="6571"/>
    <cellStyle name="Input 3 9 6 2" xfId="12876"/>
    <cellStyle name="Input 3 9 7" xfId="7183"/>
    <cellStyle name="Input 3 9 8" xfId="13823"/>
    <cellStyle name="Input 3 9 9" xfId="9950"/>
    <cellStyle name="Input cel" xfId="2"/>
    <cellStyle name="Input cel 2" xfId="282"/>
    <cellStyle name="Input cel 2 2" xfId="481"/>
    <cellStyle name="Input cel 2 2 10" xfId="7187"/>
    <cellStyle name="Input cel 2 2 10 2" xfId="37878"/>
    <cellStyle name="Input cel 2 2 11" xfId="13492"/>
    <cellStyle name="Input cel 2 2 11 2" xfId="42553"/>
    <cellStyle name="Input cel 2 2 12" xfId="10024"/>
    <cellStyle name="Input cel 2 2 12 2" xfId="40303"/>
    <cellStyle name="Input cel 2 2 13" xfId="9873"/>
    <cellStyle name="Input cel 2 2 13 2" xfId="40172"/>
    <cellStyle name="Input cel 2 2 14" xfId="14276"/>
    <cellStyle name="Input cel 2 2 14 2" xfId="42911"/>
    <cellStyle name="Input cel 2 2 15" xfId="2594"/>
    <cellStyle name="Input cel 2 2 16" xfId="35067"/>
    <cellStyle name="Input cel 2 2 2" xfId="556"/>
    <cellStyle name="Input cel 2 2 2 10" xfId="14329"/>
    <cellStyle name="Input cel 2 2 2 10 2" xfId="42938"/>
    <cellStyle name="Input cel 2 2 2 11" xfId="14552"/>
    <cellStyle name="Input cel 2 2 2 11 2" xfId="43036"/>
    <cellStyle name="Input cel 2 2 2 12" xfId="15254"/>
    <cellStyle name="Input cel 2 2 2 12 2" xfId="43353"/>
    <cellStyle name="Input cel 2 2 2 13" xfId="2805"/>
    <cellStyle name="Input cel 2 2 2 14" xfId="35243"/>
    <cellStyle name="Input cel 2 2 2 2" xfId="1773"/>
    <cellStyle name="Input cel 2 2 2 2 10" xfId="4300"/>
    <cellStyle name="Input cel 2 2 2 2 11" xfId="36463"/>
    <cellStyle name="Input cel 2 2 2 2 2" xfId="732"/>
    <cellStyle name="Input cel 2 2 2 2 2 2" xfId="2901"/>
    <cellStyle name="Input cel 2 2 2 2 2 2 2" xfId="10144"/>
    <cellStyle name="Input cel 2 2 2 2 2 2 2 2" xfId="40395"/>
    <cellStyle name="Input cel 2 2 2 2 2 2 3" xfId="35297"/>
    <cellStyle name="Input cel 2 2 2 2 2 3" xfId="6235"/>
    <cellStyle name="Input cel 2 2 2 2 2 3 2" xfId="12593"/>
    <cellStyle name="Input cel 2 2 2 2 2 3 2 2" xfId="42150"/>
    <cellStyle name="Input cel 2 2 2 2 2 3 3" xfId="37461"/>
    <cellStyle name="Input cel 2 2 2 2 2 4" xfId="7427"/>
    <cellStyle name="Input cel 2 2 2 2 2 4 2" xfId="38095"/>
    <cellStyle name="Input cel 2 2 2 2 2 5" xfId="13704"/>
    <cellStyle name="Input cel 2 2 2 2 2 5 2" xfId="42651"/>
    <cellStyle name="Input cel 2 2 2 2 2 6" xfId="13990"/>
    <cellStyle name="Input cel 2 2 2 2 2 6 2" xfId="42784"/>
    <cellStyle name="Input cel 2 2 2 2 2 7" xfId="13950"/>
    <cellStyle name="Input cel 2 2 2 2 2 7 2" xfId="42769"/>
    <cellStyle name="Input cel 2 2 2 2 2 8" xfId="3268"/>
    <cellStyle name="Input cel 2 2 2 2 2 9" xfId="35563"/>
    <cellStyle name="Input cel 2 2 2 2 3" xfId="2492"/>
    <cellStyle name="Input cel 2 2 2 2 3 2" xfId="6029"/>
    <cellStyle name="Input cel 2 2 2 2 3 2 2" xfId="12404"/>
    <cellStyle name="Input cel 2 2 2 2 3 2 2 2" xfId="42054"/>
    <cellStyle name="Input cel 2 2 2 2 3 2 3" xfId="37357"/>
    <cellStyle name="Input cel 2 2 2 2 3 3" xfId="7110"/>
    <cellStyle name="Input cel 2 2 2 2 3 3 2" xfId="13397"/>
    <cellStyle name="Input cel 2 2 2 2 3 3 2 2" xfId="42509"/>
    <cellStyle name="Input cel 2 2 2 2 3 3 3" xfId="37846"/>
    <cellStyle name="Input cel 2 2 2 2 3 4" xfId="9036"/>
    <cellStyle name="Input cel 2 2 2 2 3 4 2" xfId="39363"/>
    <cellStyle name="Input cel 2 2 2 2 3 5" xfId="15060"/>
    <cellStyle name="Input cel 2 2 2 2 3 5 2" xfId="43270"/>
    <cellStyle name="Input cel 2 2 2 2 3 6" xfId="15754"/>
    <cellStyle name="Input cel 2 2 2 2 3 6 2" xfId="43584"/>
    <cellStyle name="Input cel 2 2 2 2 3 7" xfId="16372"/>
    <cellStyle name="Input cel 2 2 2 2 3 7 2" xfId="43869"/>
    <cellStyle name="Input cel 2 2 2 2 3 8" xfId="5019"/>
    <cellStyle name="Input cel 2 2 2 2 3 9" xfId="36894"/>
    <cellStyle name="Input cel 2 2 2 2 4" xfId="5175"/>
    <cellStyle name="Input cel 2 2 2 2 4 2" xfId="11624"/>
    <cellStyle name="Input cel 2 2 2 2 4 2 2" xfId="41695"/>
    <cellStyle name="Input cel 2 2 2 2 4 3" xfId="36962"/>
    <cellStyle name="Input cel 2 2 2 2 5" xfId="6507"/>
    <cellStyle name="Input cel 2 2 2 2 5 2" xfId="12821"/>
    <cellStyle name="Input cel 2 2 2 2 5 2 2" xfId="42245"/>
    <cellStyle name="Input cel 2 2 2 2 5 3" xfId="37572"/>
    <cellStyle name="Input cel 2 2 2 2 6" xfId="8317"/>
    <cellStyle name="Input cel 2 2 2 2 6 2" xfId="38932"/>
    <cellStyle name="Input cel 2 2 2 2 7" xfId="14448"/>
    <cellStyle name="Input cel 2 2 2 2 7 2" xfId="42986"/>
    <cellStyle name="Input cel 2 2 2 2 8" xfId="15176"/>
    <cellStyle name="Input cel 2 2 2 2 8 2" xfId="43317"/>
    <cellStyle name="Input cel 2 2 2 2 9" xfId="15835"/>
    <cellStyle name="Input cel 2 2 2 2 9 2" xfId="43620"/>
    <cellStyle name="Input cel 2 2 2 3" xfId="2242"/>
    <cellStyle name="Input cel 2 2 2 3 2" xfId="5098"/>
    <cellStyle name="Input cel 2 2 2 3 2 2" xfId="11551"/>
    <cellStyle name="Input cel 2 2 2 3 2 2 2" xfId="41666"/>
    <cellStyle name="Input cel 2 2 2 3 2 3" xfId="36931"/>
    <cellStyle name="Input cel 2 2 2 3 3" xfId="6860"/>
    <cellStyle name="Input cel 2 2 2 3 3 2" xfId="13147"/>
    <cellStyle name="Input cel 2 2 2 3 3 2 2" xfId="42388"/>
    <cellStyle name="Input cel 2 2 2 3 3 3" xfId="37725"/>
    <cellStyle name="Input cel 2 2 2 3 4" xfId="8786"/>
    <cellStyle name="Input cel 2 2 2 3 4 2" xfId="39242"/>
    <cellStyle name="Input cel 2 2 2 3 5" xfId="14810"/>
    <cellStyle name="Input cel 2 2 2 3 5 2" xfId="43149"/>
    <cellStyle name="Input cel 2 2 2 3 6" xfId="15504"/>
    <cellStyle name="Input cel 2 2 2 3 6 2" xfId="43463"/>
    <cellStyle name="Input cel 2 2 2 3 7" xfId="16122"/>
    <cellStyle name="Input cel 2 2 2 3 7 2" xfId="43748"/>
    <cellStyle name="Input cel 2 2 2 3 8" xfId="4769"/>
    <cellStyle name="Input cel 2 2 2 3 9" xfId="36773"/>
    <cellStyle name="Input cel 2 2 2 4" xfId="2382"/>
    <cellStyle name="Input cel 2 2 2 4 2" xfId="5801"/>
    <cellStyle name="Input cel 2 2 2 4 2 2" xfId="12199"/>
    <cellStyle name="Input cel 2 2 2 4 2 2 2" xfId="41953"/>
    <cellStyle name="Input cel 2 2 2 4 2 3" xfId="37248"/>
    <cellStyle name="Input cel 2 2 2 4 3" xfId="7000"/>
    <cellStyle name="Input cel 2 2 2 4 3 2" xfId="13287"/>
    <cellStyle name="Input cel 2 2 2 4 3 2 2" xfId="42459"/>
    <cellStyle name="Input cel 2 2 2 4 3 3" xfId="37796"/>
    <cellStyle name="Input cel 2 2 2 4 4" xfId="8926"/>
    <cellStyle name="Input cel 2 2 2 4 4 2" xfId="39313"/>
    <cellStyle name="Input cel 2 2 2 4 5" xfId="14950"/>
    <cellStyle name="Input cel 2 2 2 4 5 2" xfId="43220"/>
    <cellStyle name="Input cel 2 2 2 4 6" xfId="15644"/>
    <cellStyle name="Input cel 2 2 2 4 6 2" xfId="43534"/>
    <cellStyle name="Input cel 2 2 2 4 7" xfId="16262"/>
    <cellStyle name="Input cel 2 2 2 4 7 2" xfId="43819"/>
    <cellStyle name="Input cel 2 2 2 4 8" xfId="4909"/>
    <cellStyle name="Input cel 2 2 2 4 9" xfId="36844"/>
    <cellStyle name="Input cel 2 2 2 5" xfId="3064"/>
    <cellStyle name="Input cel 2 2 2 5 2" xfId="10294"/>
    <cellStyle name="Input cel 2 2 2 5 2 2" xfId="40473"/>
    <cellStyle name="Input cel 2 2 2 5 3" xfId="35384"/>
    <cellStyle name="Input cel 2 2 2 6" xfId="5503"/>
    <cellStyle name="Input cel 2 2 2 6 2" xfId="11929"/>
    <cellStyle name="Input cel 2 2 2 6 2 2" xfId="41826"/>
    <cellStyle name="Input cel 2 2 2 6 3" xfId="37105"/>
    <cellStyle name="Input cel 2 2 2 7" xfId="6275"/>
    <cellStyle name="Input cel 2 2 2 7 2" xfId="12629"/>
    <cellStyle name="Input cel 2 2 2 7 2 2" xfId="42164"/>
    <cellStyle name="Input cel 2 2 2 7 3" xfId="37477"/>
    <cellStyle name="Input cel 2 2 2 8" xfId="6576"/>
    <cellStyle name="Input cel 2 2 2 8 2" xfId="37602"/>
    <cellStyle name="Input cel 2 2 2 9" xfId="13549"/>
    <cellStyle name="Input cel 2 2 2 9 2" xfId="42576"/>
    <cellStyle name="Input cel 2 2 3" xfId="1107"/>
    <cellStyle name="Input cel 2 2 3 10" xfId="11317"/>
    <cellStyle name="Input cel 2 2 3 10 2" xfId="41449"/>
    <cellStyle name="Input cel 2 2 3 11" xfId="13697"/>
    <cellStyle name="Input cel 2 2 3 11 2" xfId="42646"/>
    <cellStyle name="Input cel 2 2 3 12" xfId="3634"/>
    <cellStyle name="Input cel 2 2 3 13" xfId="35862"/>
    <cellStyle name="Input cel 2 2 3 2" xfId="2397"/>
    <cellStyle name="Input cel 2 2 3 2 2" xfId="5482"/>
    <cellStyle name="Input cel 2 2 3 2 2 2" xfId="11908"/>
    <cellStyle name="Input cel 2 2 3 2 2 2 2" xfId="41816"/>
    <cellStyle name="Input cel 2 2 3 2 2 3" xfId="37095"/>
    <cellStyle name="Input cel 2 2 3 2 3" xfId="7015"/>
    <cellStyle name="Input cel 2 2 3 2 3 2" xfId="13302"/>
    <cellStyle name="Input cel 2 2 3 2 3 2 2" xfId="42467"/>
    <cellStyle name="Input cel 2 2 3 2 3 3" xfId="37804"/>
    <cellStyle name="Input cel 2 2 3 2 4" xfId="8941"/>
    <cellStyle name="Input cel 2 2 3 2 4 2" xfId="39321"/>
    <cellStyle name="Input cel 2 2 3 2 5" xfId="14965"/>
    <cellStyle name="Input cel 2 2 3 2 5 2" xfId="43228"/>
    <cellStyle name="Input cel 2 2 3 2 6" xfId="15659"/>
    <cellStyle name="Input cel 2 2 3 2 6 2" xfId="43542"/>
    <cellStyle name="Input cel 2 2 3 2 7" xfId="16277"/>
    <cellStyle name="Input cel 2 2 3 2 7 2" xfId="43827"/>
    <cellStyle name="Input cel 2 2 3 2 8" xfId="4924"/>
    <cellStyle name="Input cel 2 2 3 2 9" xfId="36852"/>
    <cellStyle name="Input cel 2 2 3 3" xfId="2444"/>
    <cellStyle name="Input cel 2 2 3 3 2" xfId="5957"/>
    <cellStyle name="Input cel 2 2 3 3 2 2" xfId="12338"/>
    <cellStyle name="Input cel 2 2 3 3 2 2 2" xfId="42021"/>
    <cellStyle name="Input cel 2 2 3 3 2 3" xfId="37322"/>
    <cellStyle name="Input cel 2 2 3 3 3" xfId="7062"/>
    <cellStyle name="Input cel 2 2 3 3 3 2" xfId="13349"/>
    <cellStyle name="Input cel 2 2 3 3 3 2 2" xfId="42488"/>
    <cellStyle name="Input cel 2 2 3 3 3 3" xfId="37825"/>
    <cellStyle name="Input cel 2 2 3 3 4" xfId="8988"/>
    <cellStyle name="Input cel 2 2 3 3 4 2" xfId="39342"/>
    <cellStyle name="Input cel 2 2 3 3 5" xfId="15012"/>
    <cellStyle name="Input cel 2 2 3 3 5 2" xfId="43249"/>
    <cellStyle name="Input cel 2 2 3 3 6" xfId="15706"/>
    <cellStyle name="Input cel 2 2 3 3 6 2" xfId="43563"/>
    <cellStyle name="Input cel 2 2 3 3 7" xfId="16324"/>
    <cellStyle name="Input cel 2 2 3 3 7 2" xfId="43848"/>
    <cellStyle name="Input cel 2 2 3 3 8" xfId="4971"/>
    <cellStyle name="Input cel 2 2 3 3 9" xfId="36873"/>
    <cellStyle name="Input cel 2 2 3 4" xfId="3007"/>
    <cellStyle name="Input cel 2 2 3 4 2" xfId="10241"/>
    <cellStyle name="Input cel 2 2 3 4 2 2" xfId="40436"/>
    <cellStyle name="Input cel 2 2 3 4 3" xfId="35345"/>
    <cellStyle name="Input cel 2 2 3 5" xfId="5951"/>
    <cellStyle name="Input cel 2 2 3 5 2" xfId="12332"/>
    <cellStyle name="Input cel 2 2 3 5 2 2" xfId="42017"/>
    <cellStyle name="Input cel 2 2 3 5 3" xfId="37318"/>
    <cellStyle name="Input cel 2 2 3 6" xfId="5807"/>
    <cellStyle name="Input cel 2 2 3 6 2" xfId="12205"/>
    <cellStyle name="Input cel 2 2 3 6 2 2" xfId="41955"/>
    <cellStyle name="Input cel 2 2 3 6 3" xfId="37250"/>
    <cellStyle name="Input cel 2 2 3 7" xfId="6324"/>
    <cellStyle name="Input cel 2 2 3 7 2" xfId="37495"/>
    <cellStyle name="Input cel 2 2 3 8" xfId="13847"/>
    <cellStyle name="Input cel 2 2 3 8 2" xfId="42723"/>
    <cellStyle name="Input cel 2 2 3 9" xfId="13670"/>
    <cellStyle name="Input cel 2 2 3 9 2" xfId="42632"/>
    <cellStyle name="Input cel 2 2 4" xfId="1536"/>
    <cellStyle name="Input cel 2 2 4 10" xfId="13693"/>
    <cellStyle name="Input cel 2 2 4 10 2" xfId="42644"/>
    <cellStyle name="Input cel 2 2 4 11" xfId="13955"/>
    <cellStyle name="Input cel 2 2 4 11 2" xfId="42773"/>
    <cellStyle name="Input cel 2 2 4 12" xfId="4063"/>
    <cellStyle name="Input cel 2 2 4 13" xfId="36256"/>
    <cellStyle name="Input cel 2 2 4 2" xfId="2016"/>
    <cellStyle name="Input cel 2 2 4 2 2" xfId="5087"/>
    <cellStyle name="Input cel 2 2 4 2 2 2" xfId="11540"/>
    <cellStyle name="Input cel 2 2 4 2 2 2 2" xfId="41659"/>
    <cellStyle name="Input cel 2 2 4 2 2 3" xfId="36924"/>
    <cellStyle name="Input cel 2 2 4 2 3" xfId="6634"/>
    <cellStyle name="Input cel 2 2 4 2 3 2" xfId="12921"/>
    <cellStyle name="Input cel 2 2 4 2 3 2 2" xfId="42288"/>
    <cellStyle name="Input cel 2 2 4 2 3 3" xfId="37625"/>
    <cellStyle name="Input cel 2 2 4 2 4" xfId="8560"/>
    <cellStyle name="Input cel 2 2 4 2 4 2" xfId="39142"/>
    <cellStyle name="Input cel 2 2 4 2 5" xfId="14584"/>
    <cellStyle name="Input cel 2 2 4 2 5 2" xfId="43049"/>
    <cellStyle name="Input cel 2 2 4 2 6" xfId="15278"/>
    <cellStyle name="Input cel 2 2 4 2 6 2" xfId="43363"/>
    <cellStyle name="Input cel 2 2 4 2 7" xfId="15896"/>
    <cellStyle name="Input cel 2 2 4 2 7 2" xfId="43648"/>
    <cellStyle name="Input cel 2 2 4 2 8" xfId="4543"/>
    <cellStyle name="Input cel 2 2 4 2 9" xfId="36673"/>
    <cellStyle name="Input cel 2 2 4 3" xfId="2006"/>
    <cellStyle name="Input cel 2 2 4 3 2" xfId="6021"/>
    <cellStyle name="Input cel 2 2 4 3 2 2" xfId="12397"/>
    <cellStyle name="Input cel 2 2 4 3 2 2 2" xfId="42047"/>
    <cellStyle name="Input cel 2 2 4 3 2 3" xfId="37349"/>
    <cellStyle name="Input cel 2 2 4 3 3" xfId="6624"/>
    <cellStyle name="Input cel 2 2 4 3 3 2" xfId="12911"/>
    <cellStyle name="Input cel 2 2 4 3 3 2 2" xfId="42282"/>
    <cellStyle name="Input cel 2 2 4 3 3 3" xfId="37619"/>
    <cellStyle name="Input cel 2 2 4 3 4" xfId="8550"/>
    <cellStyle name="Input cel 2 2 4 3 4 2" xfId="39136"/>
    <cellStyle name="Input cel 2 2 4 3 5" xfId="14574"/>
    <cellStyle name="Input cel 2 2 4 3 5 2" xfId="43043"/>
    <cellStyle name="Input cel 2 2 4 3 6" xfId="15268"/>
    <cellStyle name="Input cel 2 2 4 3 6 2" xfId="43357"/>
    <cellStyle name="Input cel 2 2 4 3 7" xfId="15886"/>
    <cellStyle name="Input cel 2 2 4 3 7 2" xfId="43642"/>
    <cellStyle name="Input cel 2 2 4 3 8" xfId="4533"/>
    <cellStyle name="Input cel 2 2 4 3 9" xfId="36667"/>
    <cellStyle name="Input cel 2 2 4 4" xfId="5438"/>
    <cellStyle name="Input cel 2 2 4 4 2" xfId="11867"/>
    <cellStyle name="Input cel 2 2 4 4 2 2" xfId="41794"/>
    <cellStyle name="Input cel 2 2 4 4 3" xfId="37070"/>
    <cellStyle name="Input cel 2 2 4 5" xfId="5928"/>
    <cellStyle name="Input cel 2 2 4 5 2" xfId="12313"/>
    <cellStyle name="Input cel 2 2 4 5 2 2" xfId="42006"/>
    <cellStyle name="Input cel 2 2 4 5 3" xfId="37305"/>
    <cellStyle name="Input cel 2 2 4 6" xfId="6561"/>
    <cellStyle name="Input cel 2 2 4 6 2" xfId="12870"/>
    <cellStyle name="Input cel 2 2 4 6 2 2" xfId="42267"/>
    <cellStyle name="Input cel 2 2 4 6 3" xfId="37596"/>
    <cellStyle name="Input cel 2 2 4 7" xfId="6604"/>
    <cellStyle name="Input cel 2 2 4 7 2" xfId="37613"/>
    <cellStyle name="Input cel 2 2 4 8" xfId="14110"/>
    <cellStyle name="Input cel 2 2 4 8 2" xfId="42840"/>
    <cellStyle name="Input cel 2 2 4 9" xfId="13698"/>
    <cellStyle name="Input cel 2 2 4 9 2" xfId="42647"/>
    <cellStyle name="Input cel 2 2 5" xfId="2399"/>
    <cellStyle name="Input cel 2 2 5 2" xfId="5251"/>
    <cellStyle name="Input cel 2 2 5 2 2" xfId="11689"/>
    <cellStyle name="Input cel 2 2 5 2 2 2" xfId="41722"/>
    <cellStyle name="Input cel 2 2 5 2 3" xfId="36994"/>
    <cellStyle name="Input cel 2 2 5 3" xfId="7017"/>
    <cellStyle name="Input cel 2 2 5 3 2" xfId="13304"/>
    <cellStyle name="Input cel 2 2 5 3 2 2" xfId="42469"/>
    <cellStyle name="Input cel 2 2 5 3 3" xfId="37806"/>
    <cellStyle name="Input cel 2 2 5 4" xfId="8943"/>
    <cellStyle name="Input cel 2 2 5 4 2" xfId="39323"/>
    <cellStyle name="Input cel 2 2 5 5" xfId="14967"/>
    <cellStyle name="Input cel 2 2 5 5 2" xfId="43230"/>
    <cellStyle name="Input cel 2 2 5 6" xfId="15661"/>
    <cellStyle name="Input cel 2 2 5 6 2" xfId="43544"/>
    <cellStyle name="Input cel 2 2 5 7" xfId="16279"/>
    <cellStyle name="Input cel 2 2 5 7 2" xfId="43829"/>
    <cellStyle name="Input cel 2 2 5 8" xfId="4926"/>
    <cellStyle name="Input cel 2 2 5 9" xfId="36854"/>
    <cellStyle name="Input cel 2 2 6" xfId="2302"/>
    <cellStyle name="Input cel 2 2 6 2" xfId="5631"/>
    <cellStyle name="Input cel 2 2 6 2 2" xfId="12042"/>
    <cellStyle name="Input cel 2 2 6 2 2 2" xfId="41874"/>
    <cellStyle name="Input cel 2 2 6 2 3" xfId="37163"/>
    <cellStyle name="Input cel 2 2 6 3" xfId="6920"/>
    <cellStyle name="Input cel 2 2 6 3 2" xfId="13207"/>
    <cellStyle name="Input cel 2 2 6 3 2 2" xfId="42418"/>
    <cellStyle name="Input cel 2 2 6 3 3" xfId="37755"/>
    <cellStyle name="Input cel 2 2 6 4" xfId="8846"/>
    <cellStyle name="Input cel 2 2 6 4 2" xfId="39272"/>
    <cellStyle name="Input cel 2 2 6 5" xfId="14870"/>
    <cellStyle name="Input cel 2 2 6 5 2" xfId="43179"/>
    <cellStyle name="Input cel 2 2 6 6" xfId="15564"/>
    <cellStyle name="Input cel 2 2 6 6 2" xfId="43493"/>
    <cellStyle name="Input cel 2 2 6 7" xfId="16182"/>
    <cellStyle name="Input cel 2 2 6 7 2" xfId="43778"/>
    <cellStyle name="Input cel 2 2 6 8" xfId="4829"/>
    <cellStyle name="Input cel 2 2 6 9" xfId="36803"/>
    <cellStyle name="Input cel 2 2 7" xfId="6175"/>
    <cellStyle name="Input cel 2 2 7 2" xfId="12540"/>
    <cellStyle name="Input cel 2 2 7 2 2" xfId="42126"/>
    <cellStyle name="Input cel 2 2 7 3" xfId="37433"/>
    <cellStyle name="Input cel 2 2 8" xfId="5506"/>
    <cellStyle name="Input cel 2 2 8 2" xfId="11931"/>
    <cellStyle name="Input cel 2 2 8 2 2" xfId="41827"/>
    <cellStyle name="Input cel 2 2 8 3" xfId="37107"/>
    <cellStyle name="Input cel 2 2 9" xfId="6119"/>
    <cellStyle name="Input cel 2 2 9 2" xfId="12488"/>
    <cellStyle name="Input cel 2 2 9 2 2" xfId="42099"/>
    <cellStyle name="Input cel 2 2 9 3" xfId="37403"/>
    <cellStyle name="Input cel 2 3" xfId="186"/>
    <cellStyle name="Input cel 2 3 10" xfId="6197"/>
    <cellStyle name="Input cel 2 3 10 2" xfId="37442"/>
    <cellStyle name="Input cel 2 3 11" xfId="10755"/>
    <cellStyle name="Input cel 2 3 11 2" xfId="40903"/>
    <cellStyle name="Input cel 2 3 12" xfId="14265"/>
    <cellStyle name="Input cel 2 3 12 2" xfId="42906"/>
    <cellStyle name="Input cel 2 3 13" xfId="14500"/>
    <cellStyle name="Input cel 2 3 13 2" xfId="43010"/>
    <cellStyle name="Input cel 2 3 14" xfId="15226"/>
    <cellStyle name="Input cel 2 3 14 2" xfId="43340"/>
    <cellStyle name="Input cel 2 3 15" xfId="2539"/>
    <cellStyle name="Input cel 2 3 16" xfId="35017"/>
    <cellStyle name="Input cel 2 3 2" xfId="501"/>
    <cellStyle name="Input cel 2 3 2 10" xfId="9882"/>
    <cellStyle name="Input cel 2 3 2 10 2" xfId="40178"/>
    <cellStyle name="Input cel 2 3 2 11" xfId="13449"/>
    <cellStyle name="Input cel 2 3 2 11 2" xfId="42531"/>
    <cellStyle name="Input cel 2 3 2 12" xfId="10095"/>
    <cellStyle name="Input cel 2 3 2 12 2" xfId="40363"/>
    <cellStyle name="Input cel 2 3 2 13" xfId="2640"/>
    <cellStyle name="Input cel 2 3 2 14" xfId="35097"/>
    <cellStyle name="Input cel 2 3 2 2" xfId="1614"/>
    <cellStyle name="Input cel 2 3 2 2 10" xfId="4141"/>
    <cellStyle name="Input cel 2 3 2 2 11" xfId="36323"/>
    <cellStyle name="Input cel 2 3 2 2 2" xfId="2384"/>
    <cellStyle name="Input cel 2 3 2 2 2 2" xfId="6070"/>
    <cellStyle name="Input cel 2 3 2 2 2 2 2" xfId="12444"/>
    <cellStyle name="Input cel 2 3 2 2 2 2 2 2" xfId="42078"/>
    <cellStyle name="Input cel 2 3 2 2 2 2 3" xfId="37381"/>
    <cellStyle name="Input cel 2 3 2 2 2 3" xfId="7002"/>
    <cellStyle name="Input cel 2 3 2 2 2 3 2" xfId="13289"/>
    <cellStyle name="Input cel 2 3 2 2 2 3 2 2" xfId="42460"/>
    <cellStyle name="Input cel 2 3 2 2 2 3 3" xfId="37797"/>
    <cellStyle name="Input cel 2 3 2 2 2 4" xfId="8928"/>
    <cellStyle name="Input cel 2 3 2 2 2 4 2" xfId="39314"/>
    <cellStyle name="Input cel 2 3 2 2 2 5" xfId="14952"/>
    <cellStyle name="Input cel 2 3 2 2 2 5 2" xfId="43221"/>
    <cellStyle name="Input cel 2 3 2 2 2 6" xfId="15646"/>
    <cellStyle name="Input cel 2 3 2 2 2 6 2" xfId="43535"/>
    <cellStyle name="Input cel 2 3 2 2 2 7" xfId="16264"/>
    <cellStyle name="Input cel 2 3 2 2 2 7 2" xfId="43820"/>
    <cellStyle name="Input cel 2 3 2 2 2 8" xfId="4911"/>
    <cellStyle name="Input cel 2 3 2 2 2 9" xfId="36845"/>
    <cellStyle name="Input cel 2 3 2 2 3" xfId="2095"/>
    <cellStyle name="Input cel 2 3 2 2 3 2" xfId="5690"/>
    <cellStyle name="Input cel 2 3 2 2 3 2 2" xfId="12096"/>
    <cellStyle name="Input cel 2 3 2 2 3 2 2 2" xfId="41901"/>
    <cellStyle name="Input cel 2 3 2 2 3 2 3" xfId="37192"/>
    <cellStyle name="Input cel 2 3 2 2 3 3" xfId="6713"/>
    <cellStyle name="Input cel 2 3 2 2 3 3 2" xfId="13000"/>
    <cellStyle name="Input cel 2 3 2 2 3 3 2 2" xfId="42323"/>
    <cellStyle name="Input cel 2 3 2 2 3 3 3" xfId="37660"/>
    <cellStyle name="Input cel 2 3 2 2 3 4" xfId="8639"/>
    <cellStyle name="Input cel 2 3 2 2 3 4 2" xfId="39177"/>
    <cellStyle name="Input cel 2 3 2 2 3 5" xfId="14663"/>
    <cellStyle name="Input cel 2 3 2 2 3 5 2" xfId="43084"/>
    <cellStyle name="Input cel 2 3 2 2 3 6" xfId="15357"/>
    <cellStyle name="Input cel 2 3 2 2 3 6 2" xfId="43398"/>
    <cellStyle name="Input cel 2 3 2 2 3 7" xfId="15975"/>
    <cellStyle name="Input cel 2 3 2 2 3 7 2" xfId="43683"/>
    <cellStyle name="Input cel 2 3 2 2 3 8" xfId="4622"/>
    <cellStyle name="Input cel 2 3 2 2 3 9" xfId="36708"/>
    <cellStyle name="Input cel 2 3 2 2 4" xfId="5937"/>
    <cellStyle name="Input cel 2 3 2 2 4 2" xfId="12320"/>
    <cellStyle name="Input cel 2 3 2 2 4 2 2" xfId="42009"/>
    <cellStyle name="Input cel 2 3 2 2 4 3" xfId="37308"/>
    <cellStyle name="Input cel 2 3 2 2 5" xfId="6438"/>
    <cellStyle name="Input cel 2 3 2 2 5 2" xfId="12768"/>
    <cellStyle name="Input cel 2 3 2 2 5 2 2" xfId="42217"/>
    <cellStyle name="Input cel 2 3 2 2 5 3" xfId="37538"/>
    <cellStyle name="Input cel 2 3 2 2 6" xfId="8179"/>
    <cellStyle name="Input cel 2 3 2 2 6 2" xfId="38798"/>
    <cellStyle name="Input cel 2 3 2 2 7" xfId="14362"/>
    <cellStyle name="Input cel 2 3 2 2 7 2" xfId="42953"/>
    <cellStyle name="Input cel 2 3 2 2 8" xfId="15112"/>
    <cellStyle name="Input cel 2 3 2 2 8 2" xfId="43295"/>
    <cellStyle name="Input cel 2 3 2 2 9" xfId="15803"/>
    <cellStyle name="Input cel 2 3 2 2 9 2" xfId="43607"/>
    <cellStyle name="Input cel 2 3 2 3" xfId="779"/>
    <cellStyle name="Input cel 2 3 2 3 2" xfId="6219"/>
    <cellStyle name="Input cel 2 3 2 3 2 2" xfId="12580"/>
    <cellStyle name="Input cel 2 3 2 3 2 2 2" xfId="42144"/>
    <cellStyle name="Input cel 2 3 2 3 2 3" xfId="37453"/>
    <cellStyle name="Input cel 2 3 2 3 3" xfId="5214"/>
    <cellStyle name="Input cel 2 3 2 3 3 2" xfId="11660"/>
    <cellStyle name="Input cel 2 3 2 3 3 2 2" xfId="41710"/>
    <cellStyle name="Input cel 2 3 2 3 3 3" xfId="36978"/>
    <cellStyle name="Input cel 2 3 2 3 4" xfId="7474"/>
    <cellStyle name="Input cel 2 3 2 3 4 2" xfId="38118"/>
    <cellStyle name="Input cel 2 3 2 3 5" xfId="13927"/>
    <cellStyle name="Input cel 2 3 2 3 5 2" xfId="42762"/>
    <cellStyle name="Input cel 2 3 2 3 6" xfId="14235"/>
    <cellStyle name="Input cel 2 3 2 3 6 2" xfId="42893"/>
    <cellStyle name="Input cel 2 3 2 3 7" xfId="14421"/>
    <cellStyle name="Input cel 2 3 2 3 7 2" xfId="42975"/>
    <cellStyle name="Input cel 2 3 2 3 8" xfId="3315"/>
    <cellStyle name="Input cel 2 3 2 3 9" xfId="35586"/>
    <cellStyle name="Input cel 2 3 2 4" xfId="2337"/>
    <cellStyle name="Input cel 2 3 2 4 2" xfId="5989"/>
    <cellStyle name="Input cel 2 3 2 4 2 2" xfId="12367"/>
    <cellStyle name="Input cel 2 3 2 4 2 2 2" xfId="42035"/>
    <cellStyle name="Input cel 2 3 2 4 2 3" xfId="37337"/>
    <cellStyle name="Input cel 2 3 2 4 3" xfId="6955"/>
    <cellStyle name="Input cel 2 3 2 4 3 2" xfId="13242"/>
    <cellStyle name="Input cel 2 3 2 4 3 2 2" xfId="42437"/>
    <cellStyle name="Input cel 2 3 2 4 3 3" xfId="37774"/>
    <cellStyle name="Input cel 2 3 2 4 4" xfId="8881"/>
    <cellStyle name="Input cel 2 3 2 4 4 2" xfId="39291"/>
    <cellStyle name="Input cel 2 3 2 4 5" xfId="14905"/>
    <cellStyle name="Input cel 2 3 2 4 5 2" xfId="43198"/>
    <cellStyle name="Input cel 2 3 2 4 6" xfId="15599"/>
    <cellStyle name="Input cel 2 3 2 4 6 2" xfId="43512"/>
    <cellStyle name="Input cel 2 3 2 4 7" xfId="16217"/>
    <cellStyle name="Input cel 2 3 2 4 7 2" xfId="43797"/>
    <cellStyle name="Input cel 2 3 2 4 8" xfId="4864"/>
    <cellStyle name="Input cel 2 3 2 4 9" xfId="36822"/>
    <cellStyle name="Input cel 2 3 2 5" xfId="3570"/>
    <cellStyle name="Input cel 2 3 2 5 2" xfId="10707"/>
    <cellStyle name="Input cel 2 3 2 5 2 2" xfId="40862"/>
    <cellStyle name="Input cel 2 3 2 5 3" xfId="35812"/>
    <cellStyle name="Input cel 2 3 2 6" xfId="5194"/>
    <cellStyle name="Input cel 2 3 2 6 2" xfId="11643"/>
    <cellStyle name="Input cel 2 3 2 6 2 2" xfId="41702"/>
    <cellStyle name="Input cel 2 3 2 6 3" xfId="36969"/>
    <cellStyle name="Input cel 2 3 2 7" xfId="6176"/>
    <cellStyle name="Input cel 2 3 2 7 2" xfId="12541"/>
    <cellStyle name="Input cel 2 3 2 7 2 2" xfId="42127"/>
    <cellStyle name="Input cel 2 3 2 7 3" xfId="37434"/>
    <cellStyle name="Input cel 2 3 2 8" xfId="6492"/>
    <cellStyle name="Input cel 2 3 2 8 2" xfId="37562"/>
    <cellStyle name="Input cel 2 3 2 9" xfId="13511"/>
    <cellStyle name="Input cel 2 3 2 9 2" xfId="42562"/>
    <cellStyle name="Input cel 2 3 3" xfId="1052"/>
    <cellStyle name="Input cel 2 3 3 10" xfId="13689"/>
    <cellStyle name="Input cel 2 3 3 10 2" xfId="42642"/>
    <cellStyle name="Input cel 2 3 3 11" xfId="13999"/>
    <cellStyle name="Input cel 2 3 3 11 2" xfId="42788"/>
    <cellStyle name="Input cel 2 3 3 12" xfId="3579"/>
    <cellStyle name="Input cel 2 3 3 13" xfId="35817"/>
    <cellStyle name="Input cel 2 3 3 2" xfId="2270"/>
    <cellStyle name="Input cel 2 3 3 2 2" xfId="5774"/>
    <cellStyle name="Input cel 2 3 3 2 2 2" xfId="12172"/>
    <cellStyle name="Input cel 2 3 3 2 2 2 2" xfId="41938"/>
    <cellStyle name="Input cel 2 3 3 2 2 3" xfId="37233"/>
    <cellStyle name="Input cel 2 3 3 2 3" xfId="6888"/>
    <cellStyle name="Input cel 2 3 3 2 3 2" xfId="13175"/>
    <cellStyle name="Input cel 2 3 3 2 3 2 2" xfId="42402"/>
    <cellStyle name="Input cel 2 3 3 2 3 3" xfId="37739"/>
    <cellStyle name="Input cel 2 3 3 2 4" xfId="8814"/>
    <cellStyle name="Input cel 2 3 3 2 4 2" xfId="39256"/>
    <cellStyle name="Input cel 2 3 3 2 5" xfId="14838"/>
    <cellStyle name="Input cel 2 3 3 2 5 2" xfId="43163"/>
    <cellStyle name="Input cel 2 3 3 2 6" xfId="15532"/>
    <cellStyle name="Input cel 2 3 3 2 6 2" xfId="43477"/>
    <cellStyle name="Input cel 2 3 3 2 7" xfId="16150"/>
    <cellStyle name="Input cel 2 3 3 2 7 2" xfId="43762"/>
    <cellStyle name="Input cel 2 3 3 2 8" xfId="4797"/>
    <cellStyle name="Input cel 2 3 3 2 9" xfId="36787"/>
    <cellStyle name="Input cel 2 3 3 3" xfId="2170"/>
    <cellStyle name="Input cel 2 3 3 3 2" xfId="5270"/>
    <cellStyle name="Input cel 2 3 3 3 2 2" xfId="11707"/>
    <cellStyle name="Input cel 2 3 3 3 2 2 2" xfId="41729"/>
    <cellStyle name="Input cel 2 3 3 3 2 3" xfId="37001"/>
    <cellStyle name="Input cel 2 3 3 3 3" xfId="6788"/>
    <cellStyle name="Input cel 2 3 3 3 3 2" xfId="13075"/>
    <cellStyle name="Input cel 2 3 3 3 3 2 2" xfId="42357"/>
    <cellStyle name="Input cel 2 3 3 3 3 3" xfId="37694"/>
    <cellStyle name="Input cel 2 3 3 3 4" xfId="8714"/>
    <cellStyle name="Input cel 2 3 3 3 4 2" xfId="39211"/>
    <cellStyle name="Input cel 2 3 3 3 5" xfId="14738"/>
    <cellStyle name="Input cel 2 3 3 3 5 2" xfId="43118"/>
    <cellStyle name="Input cel 2 3 3 3 6" xfId="15432"/>
    <cellStyle name="Input cel 2 3 3 3 6 2" xfId="43432"/>
    <cellStyle name="Input cel 2 3 3 3 7" xfId="16050"/>
    <cellStyle name="Input cel 2 3 3 3 7 2" xfId="43717"/>
    <cellStyle name="Input cel 2 3 3 3 8" xfId="4697"/>
    <cellStyle name="Input cel 2 3 3 3 9" xfId="36742"/>
    <cellStyle name="Input cel 2 3 3 4" xfId="5931"/>
    <cellStyle name="Input cel 2 3 3 4 2" xfId="12316"/>
    <cellStyle name="Input cel 2 3 3 4 2 2" xfId="42007"/>
    <cellStyle name="Input cel 2 3 3 4 3" xfId="37306"/>
    <cellStyle name="Input cel 2 3 3 5" xfId="6355"/>
    <cellStyle name="Input cel 2 3 3 5 2" xfId="12695"/>
    <cellStyle name="Input cel 2 3 3 5 2 2" xfId="42188"/>
    <cellStyle name="Input cel 2 3 3 5 3" xfId="37508"/>
    <cellStyle name="Input cel 2 3 3 6" xfId="6557"/>
    <cellStyle name="Input cel 2 3 3 6 2" xfId="12868"/>
    <cellStyle name="Input cel 2 3 3 6 2 2" xfId="42266"/>
    <cellStyle name="Input cel 2 3 3 6 3" xfId="37594"/>
    <cellStyle name="Input cel 2 3 3 7" xfId="5841"/>
    <cellStyle name="Input cel 2 3 3 7 2" xfId="37265"/>
    <cellStyle name="Input cel 2 3 3 8" xfId="13809"/>
    <cellStyle name="Input cel 2 3 3 8 2" xfId="42707"/>
    <cellStyle name="Input cel 2 3 3 9" xfId="13536"/>
    <cellStyle name="Input cel 2 3 3 9 2" xfId="42568"/>
    <cellStyle name="Input cel 2 3 4" xfId="1486"/>
    <cellStyle name="Input cel 2 3 4 10" xfId="14528"/>
    <cellStyle name="Input cel 2 3 4 10 2" xfId="43022"/>
    <cellStyle name="Input cel 2 3 4 11" xfId="15242"/>
    <cellStyle name="Input cel 2 3 4 11 2" xfId="43346"/>
    <cellStyle name="Input cel 2 3 4 12" xfId="4013"/>
    <cellStyle name="Input cel 2 3 4 13" xfId="36211"/>
    <cellStyle name="Input cel 2 3 4 2" xfId="2070"/>
    <cellStyle name="Input cel 2 3 4 2 2" xfId="5647"/>
    <cellStyle name="Input cel 2 3 4 2 2 2" xfId="12056"/>
    <cellStyle name="Input cel 2 3 4 2 2 2 2" xfId="41880"/>
    <cellStyle name="Input cel 2 3 4 2 2 3" xfId="37170"/>
    <cellStyle name="Input cel 2 3 4 2 3" xfId="6688"/>
    <cellStyle name="Input cel 2 3 4 2 3 2" xfId="12975"/>
    <cellStyle name="Input cel 2 3 4 2 3 2 2" xfId="42312"/>
    <cellStyle name="Input cel 2 3 4 2 3 3" xfId="37649"/>
    <cellStyle name="Input cel 2 3 4 2 4" xfId="8614"/>
    <cellStyle name="Input cel 2 3 4 2 4 2" xfId="39166"/>
    <cellStyle name="Input cel 2 3 4 2 5" xfId="14638"/>
    <cellStyle name="Input cel 2 3 4 2 5 2" xfId="43073"/>
    <cellStyle name="Input cel 2 3 4 2 6" xfId="15332"/>
    <cellStyle name="Input cel 2 3 4 2 6 2" xfId="43387"/>
    <cellStyle name="Input cel 2 3 4 2 7" xfId="15950"/>
    <cellStyle name="Input cel 2 3 4 2 7 2" xfId="43672"/>
    <cellStyle name="Input cel 2 3 4 2 8" xfId="4597"/>
    <cellStyle name="Input cel 2 3 4 2 9" xfId="36697"/>
    <cellStyle name="Input cel 2 3 4 3" xfId="2394"/>
    <cellStyle name="Input cel 2 3 4 3 2" xfId="5859"/>
    <cellStyle name="Input cel 2 3 4 3 2 2" xfId="12250"/>
    <cellStyle name="Input cel 2 3 4 3 2 2 2" xfId="41975"/>
    <cellStyle name="Input cel 2 3 4 3 2 3" xfId="37272"/>
    <cellStyle name="Input cel 2 3 4 3 3" xfId="7012"/>
    <cellStyle name="Input cel 2 3 4 3 3 2" xfId="13299"/>
    <cellStyle name="Input cel 2 3 4 3 3 2 2" xfId="42465"/>
    <cellStyle name="Input cel 2 3 4 3 3 3" xfId="37802"/>
    <cellStyle name="Input cel 2 3 4 3 4" xfId="8938"/>
    <cellStyle name="Input cel 2 3 4 3 4 2" xfId="39319"/>
    <cellStyle name="Input cel 2 3 4 3 5" xfId="14962"/>
    <cellStyle name="Input cel 2 3 4 3 5 2" xfId="43226"/>
    <cellStyle name="Input cel 2 3 4 3 6" xfId="15656"/>
    <cellStyle name="Input cel 2 3 4 3 6 2" xfId="43540"/>
    <cellStyle name="Input cel 2 3 4 3 7" xfId="16274"/>
    <cellStyle name="Input cel 2 3 4 3 7 2" xfId="43825"/>
    <cellStyle name="Input cel 2 3 4 3 8" xfId="4921"/>
    <cellStyle name="Input cel 2 3 4 3 9" xfId="36850"/>
    <cellStyle name="Input cel 2 3 4 4" xfId="3188"/>
    <cellStyle name="Input cel 2 3 4 4 2" xfId="10417"/>
    <cellStyle name="Input cel 2 3 4 4 2 2" xfId="40581"/>
    <cellStyle name="Input cel 2 3 4 4 3" xfId="35492"/>
    <cellStyle name="Input cel 2 3 4 5" xfId="6315"/>
    <cellStyle name="Input cel 2 3 4 5 2" xfId="12662"/>
    <cellStyle name="Input cel 2 3 4 5 2 2" xfId="42177"/>
    <cellStyle name="Input cel 2 3 4 5 3" xfId="37493"/>
    <cellStyle name="Input cel 2 3 4 6" xfId="6443"/>
    <cellStyle name="Input cel 2 3 4 6 2" xfId="12771"/>
    <cellStyle name="Input cel 2 3 4 6 2 2" xfId="42218"/>
    <cellStyle name="Input cel 2 3 4 6 3" xfId="37541"/>
    <cellStyle name="Input cel 2 3 4 7" xfId="7216"/>
    <cellStyle name="Input cel 2 3 4 7 2" xfId="37891"/>
    <cellStyle name="Input cel 2 3 4 8" xfId="14077"/>
    <cellStyle name="Input cel 2 3 4 8 2" xfId="42823"/>
    <cellStyle name="Input cel 2 3 4 9" xfId="14296"/>
    <cellStyle name="Input cel 2 3 4 9 2" xfId="42920"/>
    <cellStyle name="Input cel 2 3 5" xfId="2336"/>
    <cellStyle name="Input cel 2 3 5 2" xfId="5614"/>
    <cellStyle name="Input cel 2 3 5 2 2" xfId="12027"/>
    <cellStyle name="Input cel 2 3 5 2 2 2" xfId="41869"/>
    <cellStyle name="Input cel 2 3 5 2 3" xfId="37156"/>
    <cellStyle name="Input cel 2 3 5 3" xfId="6954"/>
    <cellStyle name="Input cel 2 3 5 3 2" xfId="13241"/>
    <cellStyle name="Input cel 2 3 5 3 2 2" xfId="42436"/>
    <cellStyle name="Input cel 2 3 5 3 3" xfId="37773"/>
    <cellStyle name="Input cel 2 3 5 4" xfId="8880"/>
    <cellStyle name="Input cel 2 3 5 4 2" xfId="39290"/>
    <cellStyle name="Input cel 2 3 5 5" xfId="14904"/>
    <cellStyle name="Input cel 2 3 5 5 2" xfId="43197"/>
    <cellStyle name="Input cel 2 3 5 6" xfId="15598"/>
    <cellStyle name="Input cel 2 3 5 6 2" xfId="43511"/>
    <cellStyle name="Input cel 2 3 5 7" xfId="16216"/>
    <cellStyle name="Input cel 2 3 5 7 2" xfId="43796"/>
    <cellStyle name="Input cel 2 3 5 8" xfId="4863"/>
    <cellStyle name="Input cel 2 3 5 9" xfId="36821"/>
    <cellStyle name="Input cel 2 3 6" xfId="2128"/>
    <cellStyle name="Input cel 2 3 6 2" xfId="5899"/>
    <cellStyle name="Input cel 2 3 6 2 2" xfId="12286"/>
    <cellStyle name="Input cel 2 3 6 2 2 2" xfId="41993"/>
    <cellStyle name="Input cel 2 3 6 2 3" xfId="37292"/>
    <cellStyle name="Input cel 2 3 6 3" xfId="6746"/>
    <cellStyle name="Input cel 2 3 6 3 2" xfId="13033"/>
    <cellStyle name="Input cel 2 3 6 3 2 2" xfId="42337"/>
    <cellStyle name="Input cel 2 3 6 3 3" xfId="37674"/>
    <cellStyle name="Input cel 2 3 6 4" xfId="8672"/>
    <cellStyle name="Input cel 2 3 6 4 2" xfId="39191"/>
    <cellStyle name="Input cel 2 3 6 5" xfId="14696"/>
    <cellStyle name="Input cel 2 3 6 5 2" xfId="43098"/>
    <cellStyle name="Input cel 2 3 6 6" xfId="15390"/>
    <cellStyle name="Input cel 2 3 6 6 2" xfId="43412"/>
    <cellStyle name="Input cel 2 3 6 7" xfId="16008"/>
    <cellStyle name="Input cel 2 3 6 7 2" xfId="43697"/>
    <cellStyle name="Input cel 2 3 6 8" xfId="4655"/>
    <cellStyle name="Input cel 2 3 6 9" xfId="36722"/>
    <cellStyle name="Input cel 2 3 7" xfId="6141"/>
    <cellStyle name="Input cel 2 3 7 2" xfId="12507"/>
    <cellStyle name="Input cel 2 3 7 2 2" xfId="42109"/>
    <cellStyle name="Input cel 2 3 7 3" xfId="37415"/>
    <cellStyle name="Input cel 2 3 8" xfId="5694"/>
    <cellStyle name="Input cel 2 3 8 2" xfId="12100"/>
    <cellStyle name="Input cel 2 3 8 2 2" xfId="41904"/>
    <cellStyle name="Input cel 2 3 8 3" xfId="37195"/>
    <cellStyle name="Input cel 2 3 9" xfId="6563"/>
    <cellStyle name="Input cel 2 3 9 2" xfId="12871"/>
    <cellStyle name="Input cel 2 3 9 2 2" xfId="42268"/>
    <cellStyle name="Input cel 2 3 9 3" xfId="37598"/>
    <cellStyle name="Input cel 2 4" xfId="485"/>
    <cellStyle name="Input cel 2 4 10" xfId="2953"/>
    <cellStyle name="Input cel 2 4 10 2" xfId="35325"/>
    <cellStyle name="Input cel 2 4 11" xfId="13496"/>
    <cellStyle name="Input cel 2 4 11 2" xfId="42557"/>
    <cellStyle name="Input cel 2 4 12" xfId="10023"/>
    <cellStyle name="Input cel 2 4 12 2" xfId="40302"/>
    <cellStyle name="Input cel 2 4 13" xfId="9865"/>
    <cellStyle name="Input cel 2 4 13 2" xfId="40164"/>
    <cellStyle name="Input cel 2 4 14" xfId="13569"/>
    <cellStyle name="Input cel 2 4 14 2" xfId="42586"/>
    <cellStyle name="Input cel 2 4 15" xfId="2598"/>
    <cellStyle name="Input cel 2 4 16" xfId="35071"/>
    <cellStyle name="Input cel 2 4 2" xfId="560"/>
    <cellStyle name="Input cel 2 4 2 10" xfId="14231"/>
    <cellStyle name="Input cel 2 4 2 10 2" xfId="42892"/>
    <cellStyle name="Input cel 2 4 2 11" xfId="14417"/>
    <cellStyle name="Input cel 2 4 2 11 2" xfId="42974"/>
    <cellStyle name="Input cel 2 4 2 12" xfId="15149"/>
    <cellStyle name="Input cel 2 4 2 12 2" xfId="43307"/>
    <cellStyle name="Input cel 2 4 2 13" xfId="2809"/>
    <cellStyle name="Input cel 2 4 2 14" xfId="35247"/>
    <cellStyle name="Input cel 2 4 2 2" xfId="1777"/>
    <cellStyle name="Input cel 2 4 2 2 10" xfId="4304"/>
    <cellStyle name="Input cel 2 4 2 2 11" xfId="36467"/>
    <cellStyle name="Input cel 2 4 2 2 2" xfId="2258"/>
    <cellStyle name="Input cel 2 4 2 2 2 2" xfId="5897"/>
    <cellStyle name="Input cel 2 4 2 2 2 2 2" xfId="12284"/>
    <cellStyle name="Input cel 2 4 2 2 2 2 2 2" xfId="41992"/>
    <cellStyle name="Input cel 2 4 2 2 2 2 3" xfId="37291"/>
    <cellStyle name="Input cel 2 4 2 2 2 3" xfId="6876"/>
    <cellStyle name="Input cel 2 4 2 2 2 3 2" xfId="13163"/>
    <cellStyle name="Input cel 2 4 2 2 2 3 2 2" xfId="42397"/>
    <cellStyle name="Input cel 2 4 2 2 2 3 3" xfId="37734"/>
    <cellStyle name="Input cel 2 4 2 2 2 4" xfId="8802"/>
    <cellStyle name="Input cel 2 4 2 2 2 4 2" xfId="39251"/>
    <cellStyle name="Input cel 2 4 2 2 2 5" xfId="14826"/>
    <cellStyle name="Input cel 2 4 2 2 2 5 2" xfId="43158"/>
    <cellStyle name="Input cel 2 4 2 2 2 6" xfId="15520"/>
    <cellStyle name="Input cel 2 4 2 2 2 6 2" xfId="43472"/>
    <cellStyle name="Input cel 2 4 2 2 2 7" xfId="16138"/>
    <cellStyle name="Input cel 2 4 2 2 2 7 2" xfId="43757"/>
    <cellStyle name="Input cel 2 4 2 2 2 8" xfId="4785"/>
    <cellStyle name="Input cel 2 4 2 2 2 9" xfId="36782"/>
    <cellStyle name="Input cel 2 4 2 2 3" xfId="2496"/>
    <cellStyle name="Input cel 2 4 2 2 3 2" xfId="5786"/>
    <cellStyle name="Input cel 2 4 2 2 3 2 2" xfId="12184"/>
    <cellStyle name="Input cel 2 4 2 2 3 2 2 2" xfId="41944"/>
    <cellStyle name="Input cel 2 4 2 2 3 2 3" xfId="37239"/>
    <cellStyle name="Input cel 2 4 2 2 3 3" xfId="7114"/>
    <cellStyle name="Input cel 2 4 2 2 3 3 2" xfId="13401"/>
    <cellStyle name="Input cel 2 4 2 2 3 3 2 2" xfId="42513"/>
    <cellStyle name="Input cel 2 4 2 2 3 3 3" xfId="37850"/>
    <cellStyle name="Input cel 2 4 2 2 3 4" xfId="9040"/>
    <cellStyle name="Input cel 2 4 2 2 3 4 2" xfId="39367"/>
    <cellStyle name="Input cel 2 4 2 2 3 5" xfId="15064"/>
    <cellStyle name="Input cel 2 4 2 2 3 5 2" xfId="43274"/>
    <cellStyle name="Input cel 2 4 2 2 3 6" xfId="15758"/>
    <cellStyle name="Input cel 2 4 2 2 3 6 2" xfId="43588"/>
    <cellStyle name="Input cel 2 4 2 2 3 7" xfId="16376"/>
    <cellStyle name="Input cel 2 4 2 2 3 7 2" xfId="43873"/>
    <cellStyle name="Input cel 2 4 2 2 3 8" xfId="5023"/>
    <cellStyle name="Input cel 2 4 2 2 3 9" xfId="36898"/>
    <cellStyle name="Input cel 2 4 2 2 4" xfId="6038"/>
    <cellStyle name="Input cel 2 4 2 2 4 2" xfId="12412"/>
    <cellStyle name="Input cel 2 4 2 2 4 2 2" xfId="42057"/>
    <cellStyle name="Input cel 2 4 2 2 4 3" xfId="37360"/>
    <cellStyle name="Input cel 2 4 2 2 5" xfId="6511"/>
    <cellStyle name="Input cel 2 4 2 2 5 2" xfId="12825"/>
    <cellStyle name="Input cel 2 4 2 2 5 2 2" xfId="42249"/>
    <cellStyle name="Input cel 2 4 2 2 5 3" xfId="37576"/>
    <cellStyle name="Input cel 2 4 2 2 6" xfId="8321"/>
    <cellStyle name="Input cel 2 4 2 2 6 2" xfId="38936"/>
    <cellStyle name="Input cel 2 4 2 2 7" xfId="14452"/>
    <cellStyle name="Input cel 2 4 2 2 7 2" xfId="42990"/>
    <cellStyle name="Input cel 2 4 2 2 8" xfId="15180"/>
    <cellStyle name="Input cel 2 4 2 2 8 2" xfId="43321"/>
    <cellStyle name="Input cel 2 4 2 2 9" xfId="15839"/>
    <cellStyle name="Input cel 2 4 2 2 9 2" xfId="43624"/>
    <cellStyle name="Input cel 2 4 2 3" xfId="2344"/>
    <cellStyle name="Input cel 2 4 2 3 2" xfId="5600"/>
    <cellStyle name="Input cel 2 4 2 3 2 2" xfId="12015"/>
    <cellStyle name="Input cel 2 4 2 3 2 2 2" xfId="41864"/>
    <cellStyle name="Input cel 2 4 2 3 2 3" xfId="37151"/>
    <cellStyle name="Input cel 2 4 2 3 3" xfId="6962"/>
    <cellStyle name="Input cel 2 4 2 3 3 2" xfId="13249"/>
    <cellStyle name="Input cel 2 4 2 3 3 2 2" xfId="42439"/>
    <cellStyle name="Input cel 2 4 2 3 3 3" xfId="37776"/>
    <cellStyle name="Input cel 2 4 2 3 4" xfId="8888"/>
    <cellStyle name="Input cel 2 4 2 3 4 2" xfId="39293"/>
    <cellStyle name="Input cel 2 4 2 3 5" xfId="14912"/>
    <cellStyle name="Input cel 2 4 2 3 5 2" xfId="43200"/>
    <cellStyle name="Input cel 2 4 2 3 6" xfId="15606"/>
    <cellStyle name="Input cel 2 4 2 3 6 2" xfId="43514"/>
    <cellStyle name="Input cel 2 4 2 3 7" xfId="16224"/>
    <cellStyle name="Input cel 2 4 2 3 7 2" xfId="43799"/>
    <cellStyle name="Input cel 2 4 2 3 8" xfId="4871"/>
    <cellStyle name="Input cel 2 4 2 3 9" xfId="36824"/>
    <cellStyle name="Input cel 2 4 2 4" xfId="2436"/>
    <cellStyle name="Input cel 2 4 2 4 2" xfId="5316"/>
    <cellStyle name="Input cel 2 4 2 4 2 2" xfId="11752"/>
    <cellStyle name="Input cel 2 4 2 4 2 2 2" xfId="41744"/>
    <cellStyle name="Input cel 2 4 2 4 2 3" xfId="37016"/>
    <cellStyle name="Input cel 2 4 2 4 3" xfId="7054"/>
    <cellStyle name="Input cel 2 4 2 4 3 2" xfId="13341"/>
    <cellStyle name="Input cel 2 4 2 4 3 2 2" xfId="42484"/>
    <cellStyle name="Input cel 2 4 2 4 3 3" xfId="37821"/>
    <cellStyle name="Input cel 2 4 2 4 4" xfId="8980"/>
    <cellStyle name="Input cel 2 4 2 4 4 2" xfId="39338"/>
    <cellStyle name="Input cel 2 4 2 4 5" xfId="15004"/>
    <cellStyle name="Input cel 2 4 2 4 5 2" xfId="43245"/>
    <cellStyle name="Input cel 2 4 2 4 6" xfId="15698"/>
    <cellStyle name="Input cel 2 4 2 4 6 2" xfId="43559"/>
    <cellStyle name="Input cel 2 4 2 4 7" xfId="16316"/>
    <cellStyle name="Input cel 2 4 2 4 7 2" xfId="43844"/>
    <cellStyle name="Input cel 2 4 2 4 8" xfId="4963"/>
    <cellStyle name="Input cel 2 4 2 4 9" xfId="36869"/>
    <cellStyle name="Input cel 2 4 2 5" xfId="3560"/>
    <cellStyle name="Input cel 2 4 2 5 2" xfId="10697"/>
    <cellStyle name="Input cel 2 4 2 5 2 2" xfId="40857"/>
    <cellStyle name="Input cel 2 4 2 5 3" xfId="35807"/>
    <cellStyle name="Input cel 2 4 2 6" xfId="2904"/>
    <cellStyle name="Input cel 2 4 2 6 2" xfId="10147"/>
    <cellStyle name="Input cel 2 4 2 6 2 2" xfId="40398"/>
    <cellStyle name="Input cel 2 4 2 6 3" xfId="35300"/>
    <cellStyle name="Input cel 2 4 2 7" xfId="2871"/>
    <cellStyle name="Input cel 2 4 2 7 2" xfId="10114"/>
    <cellStyle name="Input cel 2 4 2 7 2 2" xfId="40374"/>
    <cellStyle name="Input cel 2 4 2 7 3" xfId="35276"/>
    <cellStyle name="Input cel 2 4 2 8" xfId="5209"/>
    <cellStyle name="Input cel 2 4 2 8 2" xfId="36975"/>
    <cellStyle name="Input cel 2 4 2 9" xfId="13553"/>
    <cellStyle name="Input cel 2 4 2 9 2" xfId="42580"/>
    <cellStyle name="Input cel 2 4 3" xfId="1111"/>
    <cellStyle name="Input cel 2 4 3 10" xfId="14043"/>
    <cellStyle name="Input cel 2 4 3 10 2" xfId="42808"/>
    <cellStyle name="Input cel 2 4 3 11" xfId="13597"/>
    <cellStyle name="Input cel 2 4 3 11 2" xfId="42606"/>
    <cellStyle name="Input cel 2 4 3 12" xfId="3638"/>
    <cellStyle name="Input cel 2 4 3 13" xfId="35866"/>
    <cellStyle name="Input cel 2 4 3 2" xfId="2458"/>
    <cellStyle name="Input cel 2 4 3 2 2" xfId="5329"/>
    <cellStyle name="Input cel 2 4 3 2 2 2" xfId="11765"/>
    <cellStyle name="Input cel 2 4 3 2 2 2 2" xfId="41752"/>
    <cellStyle name="Input cel 2 4 3 2 2 3" xfId="37024"/>
    <cellStyle name="Input cel 2 4 3 2 3" xfId="7076"/>
    <cellStyle name="Input cel 2 4 3 2 3 2" xfId="13363"/>
    <cellStyle name="Input cel 2 4 3 2 3 2 2" xfId="42495"/>
    <cellStyle name="Input cel 2 4 3 2 3 3" xfId="37832"/>
    <cellStyle name="Input cel 2 4 3 2 4" xfId="9002"/>
    <cellStyle name="Input cel 2 4 3 2 4 2" xfId="39349"/>
    <cellStyle name="Input cel 2 4 3 2 5" xfId="15026"/>
    <cellStyle name="Input cel 2 4 3 2 5 2" xfId="43256"/>
    <cellStyle name="Input cel 2 4 3 2 6" xfId="15720"/>
    <cellStyle name="Input cel 2 4 3 2 6 2" xfId="43570"/>
    <cellStyle name="Input cel 2 4 3 2 7" xfId="16338"/>
    <cellStyle name="Input cel 2 4 3 2 7 2" xfId="43855"/>
    <cellStyle name="Input cel 2 4 3 2 8" xfId="4985"/>
    <cellStyle name="Input cel 2 4 3 2 9" xfId="36880"/>
    <cellStyle name="Input cel 2 4 3 3" xfId="791"/>
    <cellStyle name="Input cel 2 4 3 3 2" xfId="5952"/>
    <cellStyle name="Input cel 2 4 3 3 2 2" xfId="12333"/>
    <cellStyle name="Input cel 2 4 3 3 2 2 2" xfId="42018"/>
    <cellStyle name="Input cel 2 4 3 3 2 3" xfId="37319"/>
    <cellStyle name="Input cel 2 4 3 3 3" xfId="5763"/>
    <cellStyle name="Input cel 2 4 3 3 3 2" xfId="12164"/>
    <cellStyle name="Input cel 2 4 3 3 3 2 2" xfId="41935"/>
    <cellStyle name="Input cel 2 4 3 3 3 3" xfId="37230"/>
    <cellStyle name="Input cel 2 4 3 3 4" xfId="7486"/>
    <cellStyle name="Input cel 2 4 3 3 4 2" xfId="38122"/>
    <cellStyle name="Input cel 2 4 3 3 5" xfId="10758"/>
    <cellStyle name="Input cel 2 4 3 3 5 2" xfId="40904"/>
    <cellStyle name="Input cel 2 4 3 3 6" xfId="14278"/>
    <cellStyle name="Input cel 2 4 3 3 6 2" xfId="42912"/>
    <cellStyle name="Input cel 2 4 3 3 7" xfId="14512"/>
    <cellStyle name="Input cel 2 4 3 3 7 2" xfId="43015"/>
    <cellStyle name="Input cel 2 4 3 3 8" xfId="3327"/>
    <cellStyle name="Input cel 2 4 3 3 9" xfId="35590"/>
    <cellStyle name="Input cel 2 4 3 4" xfId="5971"/>
    <cellStyle name="Input cel 2 4 3 4 2" xfId="12350"/>
    <cellStyle name="Input cel 2 4 3 4 2 2" xfId="42026"/>
    <cellStyle name="Input cel 2 4 3 4 3" xfId="37327"/>
    <cellStyle name="Input cel 2 4 3 5" xfId="5624"/>
    <cellStyle name="Input cel 2 4 3 5 2" xfId="12035"/>
    <cellStyle name="Input cel 2 4 3 5 2 2" xfId="41871"/>
    <cellStyle name="Input cel 2 4 3 5 3" xfId="37160"/>
    <cellStyle name="Input cel 2 4 3 6" xfId="2858"/>
    <cellStyle name="Input cel 2 4 3 6 2" xfId="10102"/>
    <cellStyle name="Input cel 2 4 3 6 2 2" xfId="40366"/>
    <cellStyle name="Input cel 2 4 3 6 3" xfId="35268"/>
    <cellStyle name="Input cel 2 4 3 7" xfId="6481"/>
    <cellStyle name="Input cel 2 4 3 7 2" xfId="37558"/>
    <cellStyle name="Input cel 2 4 3 8" xfId="13851"/>
    <cellStyle name="Input cel 2 4 3 8 2" xfId="42727"/>
    <cellStyle name="Input cel 2 4 3 9" xfId="13831"/>
    <cellStyle name="Input cel 2 4 3 9 2" xfId="42715"/>
    <cellStyle name="Input cel 2 4 4" xfId="1540"/>
    <cellStyle name="Input cel 2 4 4 10" xfId="14190"/>
    <cellStyle name="Input cel 2 4 4 10 2" xfId="42875"/>
    <cellStyle name="Input cel 2 4 4 11" xfId="14381"/>
    <cellStyle name="Input cel 2 4 4 11 2" xfId="42960"/>
    <cellStyle name="Input cel 2 4 4 12" xfId="4067"/>
    <cellStyle name="Input cel 2 4 4 13" xfId="36260"/>
    <cellStyle name="Input cel 2 4 4 2" xfId="2167"/>
    <cellStyle name="Input cel 2 4 4 2 2" xfId="6034"/>
    <cellStyle name="Input cel 2 4 4 2 2 2" xfId="12409"/>
    <cellStyle name="Input cel 2 4 4 2 2 2 2" xfId="42055"/>
    <cellStyle name="Input cel 2 4 4 2 2 3" xfId="37358"/>
    <cellStyle name="Input cel 2 4 4 2 3" xfId="6785"/>
    <cellStyle name="Input cel 2 4 4 2 3 2" xfId="13072"/>
    <cellStyle name="Input cel 2 4 4 2 3 2 2" xfId="42356"/>
    <cellStyle name="Input cel 2 4 4 2 3 3" xfId="37693"/>
    <cellStyle name="Input cel 2 4 4 2 4" xfId="8711"/>
    <cellStyle name="Input cel 2 4 4 2 4 2" xfId="39210"/>
    <cellStyle name="Input cel 2 4 4 2 5" xfId="14735"/>
    <cellStyle name="Input cel 2 4 4 2 5 2" xfId="43117"/>
    <cellStyle name="Input cel 2 4 4 2 6" xfId="15429"/>
    <cellStyle name="Input cel 2 4 4 2 6 2" xfId="43431"/>
    <cellStyle name="Input cel 2 4 4 2 7" xfId="16047"/>
    <cellStyle name="Input cel 2 4 4 2 7 2" xfId="43716"/>
    <cellStyle name="Input cel 2 4 4 2 8" xfId="4694"/>
    <cellStyle name="Input cel 2 4 4 2 9" xfId="36741"/>
    <cellStyle name="Input cel 2 4 4 3" xfId="2119"/>
    <cellStyle name="Input cel 2 4 4 3 2" xfId="5962"/>
    <cellStyle name="Input cel 2 4 4 3 2 2" xfId="12343"/>
    <cellStyle name="Input cel 2 4 4 3 2 2 2" xfId="42024"/>
    <cellStyle name="Input cel 2 4 4 3 2 3" xfId="37325"/>
    <cellStyle name="Input cel 2 4 4 3 3" xfId="6737"/>
    <cellStyle name="Input cel 2 4 4 3 3 2" xfId="13024"/>
    <cellStyle name="Input cel 2 4 4 3 3 2 2" xfId="42333"/>
    <cellStyle name="Input cel 2 4 4 3 3 3" xfId="37670"/>
    <cellStyle name="Input cel 2 4 4 3 4" xfId="8663"/>
    <cellStyle name="Input cel 2 4 4 3 4 2" xfId="39187"/>
    <cellStyle name="Input cel 2 4 4 3 5" xfId="14687"/>
    <cellStyle name="Input cel 2 4 4 3 5 2" xfId="43094"/>
    <cellStyle name="Input cel 2 4 4 3 6" xfId="15381"/>
    <cellStyle name="Input cel 2 4 4 3 6 2" xfId="43408"/>
    <cellStyle name="Input cel 2 4 4 3 7" xfId="15999"/>
    <cellStyle name="Input cel 2 4 4 3 7 2" xfId="43693"/>
    <cellStyle name="Input cel 2 4 4 3 8" xfId="4646"/>
    <cellStyle name="Input cel 2 4 4 3 9" xfId="36718"/>
    <cellStyle name="Input cel 2 4 4 4" xfId="6108"/>
    <cellStyle name="Input cel 2 4 4 4 2" xfId="12478"/>
    <cellStyle name="Input cel 2 4 4 4 2 2" xfId="42095"/>
    <cellStyle name="Input cel 2 4 4 4 3" xfId="37399"/>
    <cellStyle name="Input cel 2 4 4 5" xfId="5906"/>
    <cellStyle name="Input cel 2 4 4 5 2" xfId="12291"/>
    <cellStyle name="Input cel 2 4 4 5 2 2" xfId="41996"/>
    <cellStyle name="Input cel 2 4 4 5 3" xfId="37295"/>
    <cellStyle name="Input cel 2 4 4 6" xfId="2952"/>
    <cellStyle name="Input cel 2 4 4 6 2" xfId="10188"/>
    <cellStyle name="Input cel 2 4 4 6 2 2" xfId="40417"/>
    <cellStyle name="Input cel 2 4 4 6 3" xfId="35324"/>
    <cellStyle name="Input cel 2 4 4 7" xfId="3032"/>
    <cellStyle name="Input cel 2 4 4 7 2" xfId="35358"/>
    <cellStyle name="Input cel 2 4 4 8" xfId="14114"/>
    <cellStyle name="Input cel 2 4 4 8 2" xfId="42844"/>
    <cellStyle name="Input cel 2 4 4 9" xfId="13960"/>
    <cellStyle name="Input cel 2 4 4 9 2" xfId="42776"/>
    <cellStyle name="Input cel 2 4 5" xfId="749"/>
    <cellStyle name="Input cel 2 4 5 2" xfId="5460"/>
    <cellStyle name="Input cel 2 4 5 2 2" xfId="11888"/>
    <cellStyle name="Input cel 2 4 5 2 2 2" xfId="41804"/>
    <cellStyle name="Input cel 2 4 5 2 3" xfId="37081"/>
    <cellStyle name="Input cel 2 4 5 3" xfId="5783"/>
    <cellStyle name="Input cel 2 4 5 3 2" xfId="12181"/>
    <cellStyle name="Input cel 2 4 5 3 2 2" xfId="41941"/>
    <cellStyle name="Input cel 2 4 5 3 3" xfId="37236"/>
    <cellStyle name="Input cel 2 4 5 4" xfId="7444"/>
    <cellStyle name="Input cel 2 4 5 4 2" xfId="38109"/>
    <cellStyle name="Input cel 2 4 5 5" xfId="13603"/>
    <cellStyle name="Input cel 2 4 5 5 2" xfId="42610"/>
    <cellStyle name="Input cel 2 4 5 6" xfId="14036"/>
    <cellStyle name="Input cel 2 4 5 6 2" xfId="42806"/>
    <cellStyle name="Input cel 2 4 5 7" xfId="13517"/>
    <cellStyle name="Input cel 2 4 5 7 2" xfId="42566"/>
    <cellStyle name="Input cel 2 4 5 8" xfId="3285"/>
    <cellStyle name="Input cel 2 4 5 9" xfId="35577"/>
    <cellStyle name="Input cel 2 4 6" xfId="2039"/>
    <cellStyle name="Input cel 2 4 6 2" xfId="5142"/>
    <cellStyle name="Input cel 2 4 6 2 2" xfId="11591"/>
    <cellStyle name="Input cel 2 4 6 2 2 2" xfId="41686"/>
    <cellStyle name="Input cel 2 4 6 2 3" xfId="36953"/>
    <cellStyle name="Input cel 2 4 6 3" xfId="6657"/>
    <cellStyle name="Input cel 2 4 6 3 2" xfId="12944"/>
    <cellStyle name="Input cel 2 4 6 3 2 2" xfId="42301"/>
    <cellStyle name="Input cel 2 4 6 3 3" xfId="37638"/>
    <cellStyle name="Input cel 2 4 6 4" xfId="8583"/>
    <cellStyle name="Input cel 2 4 6 4 2" xfId="39155"/>
    <cellStyle name="Input cel 2 4 6 5" xfId="14607"/>
    <cellStyle name="Input cel 2 4 6 5 2" xfId="43062"/>
    <cellStyle name="Input cel 2 4 6 6" xfId="15301"/>
    <cellStyle name="Input cel 2 4 6 6 2" xfId="43376"/>
    <cellStyle name="Input cel 2 4 6 7" xfId="15919"/>
    <cellStyle name="Input cel 2 4 6 7 2" xfId="43661"/>
    <cellStyle name="Input cel 2 4 6 8" xfId="4566"/>
    <cellStyle name="Input cel 2 4 6 9" xfId="36686"/>
    <cellStyle name="Input cel 2 4 7" xfId="5393"/>
    <cellStyle name="Input cel 2 4 7 2" xfId="11827"/>
    <cellStyle name="Input cel 2 4 7 2 2" xfId="41779"/>
    <cellStyle name="Input cel 2 4 7 3" xfId="37052"/>
    <cellStyle name="Input cel 2 4 8" xfId="5345"/>
    <cellStyle name="Input cel 2 4 8 2" xfId="11780"/>
    <cellStyle name="Input cel 2 4 8 2 2" xfId="41758"/>
    <cellStyle name="Input cel 2 4 8 3" xfId="37031"/>
    <cellStyle name="Input cel 2 4 9" xfId="6129"/>
    <cellStyle name="Input cel 2 4 9 2" xfId="12497"/>
    <cellStyle name="Input cel 2 4 9 2 2" xfId="42104"/>
    <cellStyle name="Input cel 2 4 9 3" xfId="37408"/>
    <cellStyle name="Input cel 2 5" xfId="612"/>
    <cellStyle name="Input cel 2 5 10" xfId="6286"/>
    <cellStyle name="Input cel 2 5 10 2" xfId="37480"/>
    <cellStyle name="Input cel 2 5 11" xfId="13589"/>
    <cellStyle name="Input cel 2 5 11 2" xfId="42599"/>
    <cellStyle name="Input cel 2 5 12" xfId="13674"/>
    <cellStyle name="Input cel 2 5 12 2" xfId="42633"/>
    <cellStyle name="Input cel 2 5 13" xfId="13991"/>
    <cellStyle name="Input cel 2 5 13 2" xfId="42785"/>
    <cellStyle name="Input cel 2 5 14" xfId="13648"/>
    <cellStyle name="Input cel 2 5 14 2" xfId="42625"/>
    <cellStyle name="Input cel 2 5 15" xfId="2696"/>
    <cellStyle name="Input cel 2 5 16" xfId="35153"/>
    <cellStyle name="Input cel 2 5 2" xfId="1024"/>
    <cellStyle name="Input cel 2 5 2 10" xfId="14044"/>
    <cellStyle name="Input cel 2 5 2 10 2" xfId="42809"/>
    <cellStyle name="Input cel 2 5 2 11" xfId="13680"/>
    <cellStyle name="Input cel 2 5 2 11 2" xfId="42635"/>
    <cellStyle name="Input cel 2 5 2 12" xfId="14029"/>
    <cellStyle name="Input cel 2 5 2 12 2" xfId="42802"/>
    <cellStyle name="Input cel 2 5 2 13" xfId="2824"/>
    <cellStyle name="Input cel 2 5 2 14" xfId="35252"/>
    <cellStyle name="Input cel 2 5 2 2" xfId="1792"/>
    <cellStyle name="Input cel 2 5 2 2 10" xfId="4319"/>
    <cellStyle name="Input cel 2 5 2 2 11" xfId="36472"/>
    <cellStyle name="Input cel 2 5 2 2 2" xfId="2217"/>
    <cellStyle name="Input cel 2 5 2 2 2 2" xfId="5295"/>
    <cellStyle name="Input cel 2 5 2 2 2 2 2" xfId="11731"/>
    <cellStyle name="Input cel 2 5 2 2 2 2 2 2" xfId="41735"/>
    <cellStyle name="Input cel 2 5 2 2 2 2 3" xfId="37007"/>
    <cellStyle name="Input cel 2 5 2 2 2 3" xfId="6835"/>
    <cellStyle name="Input cel 2 5 2 2 2 3 2" xfId="13122"/>
    <cellStyle name="Input cel 2 5 2 2 2 3 2 2" xfId="42375"/>
    <cellStyle name="Input cel 2 5 2 2 2 3 3" xfId="37712"/>
    <cellStyle name="Input cel 2 5 2 2 2 4" xfId="8761"/>
    <cellStyle name="Input cel 2 5 2 2 2 4 2" xfId="39229"/>
    <cellStyle name="Input cel 2 5 2 2 2 5" xfId="14785"/>
    <cellStyle name="Input cel 2 5 2 2 2 5 2" xfId="43136"/>
    <cellStyle name="Input cel 2 5 2 2 2 6" xfId="15479"/>
    <cellStyle name="Input cel 2 5 2 2 2 6 2" xfId="43450"/>
    <cellStyle name="Input cel 2 5 2 2 2 7" xfId="16097"/>
    <cellStyle name="Input cel 2 5 2 2 2 7 2" xfId="43735"/>
    <cellStyle name="Input cel 2 5 2 2 2 8" xfId="4744"/>
    <cellStyle name="Input cel 2 5 2 2 2 9" xfId="36760"/>
    <cellStyle name="Input cel 2 5 2 2 3" xfId="2511"/>
    <cellStyle name="Input cel 2 5 2 2 3 2" xfId="6393"/>
    <cellStyle name="Input cel 2 5 2 2 3 2 2" xfId="12729"/>
    <cellStyle name="Input cel 2 5 2 2 3 2 2 2" xfId="42201"/>
    <cellStyle name="Input cel 2 5 2 2 3 2 3" xfId="37522"/>
    <cellStyle name="Input cel 2 5 2 2 3 3" xfId="7129"/>
    <cellStyle name="Input cel 2 5 2 2 3 3 2" xfId="13416"/>
    <cellStyle name="Input cel 2 5 2 2 3 3 2 2" xfId="42518"/>
    <cellStyle name="Input cel 2 5 2 2 3 3 3" xfId="37855"/>
    <cellStyle name="Input cel 2 5 2 2 3 4" xfId="9055"/>
    <cellStyle name="Input cel 2 5 2 2 3 4 2" xfId="39372"/>
    <cellStyle name="Input cel 2 5 2 2 3 5" xfId="15079"/>
    <cellStyle name="Input cel 2 5 2 2 3 5 2" xfId="43279"/>
    <cellStyle name="Input cel 2 5 2 2 3 6" xfId="15773"/>
    <cellStyle name="Input cel 2 5 2 2 3 6 2" xfId="43593"/>
    <cellStyle name="Input cel 2 5 2 2 3 7" xfId="16391"/>
    <cellStyle name="Input cel 2 5 2 2 3 7 2" xfId="43878"/>
    <cellStyle name="Input cel 2 5 2 2 3 8" xfId="5038"/>
    <cellStyle name="Input cel 2 5 2 2 3 9" xfId="36903"/>
    <cellStyle name="Input cel 2 5 2 2 4" xfId="5732"/>
    <cellStyle name="Input cel 2 5 2 2 4 2" xfId="12138"/>
    <cellStyle name="Input cel 2 5 2 2 4 2 2" xfId="41922"/>
    <cellStyle name="Input cel 2 5 2 2 4 3" xfId="37213"/>
    <cellStyle name="Input cel 2 5 2 2 5" xfId="6526"/>
    <cellStyle name="Input cel 2 5 2 2 5 2" xfId="12840"/>
    <cellStyle name="Input cel 2 5 2 2 5 2 2" xfId="42254"/>
    <cellStyle name="Input cel 2 5 2 2 5 3" xfId="37581"/>
    <cellStyle name="Input cel 2 5 2 2 6" xfId="8336"/>
    <cellStyle name="Input cel 2 5 2 2 6 2" xfId="38941"/>
    <cellStyle name="Input cel 2 5 2 2 7" xfId="14467"/>
    <cellStyle name="Input cel 2 5 2 2 7 2" xfId="42995"/>
    <cellStyle name="Input cel 2 5 2 2 8" xfId="15195"/>
    <cellStyle name="Input cel 2 5 2 2 8 2" xfId="43326"/>
    <cellStyle name="Input cel 2 5 2 2 9" xfId="15854"/>
    <cellStyle name="Input cel 2 5 2 2 9 2" xfId="43629"/>
    <cellStyle name="Input cel 2 5 2 3" xfId="2021"/>
    <cellStyle name="Input cel 2 5 2 3 2" xfId="5429"/>
    <cellStyle name="Input cel 2 5 2 3 2 2" xfId="11859"/>
    <cellStyle name="Input cel 2 5 2 3 2 2 2" xfId="41790"/>
    <cellStyle name="Input cel 2 5 2 3 2 3" xfId="37066"/>
    <cellStyle name="Input cel 2 5 2 3 3" xfId="6639"/>
    <cellStyle name="Input cel 2 5 2 3 3 2" xfId="12926"/>
    <cellStyle name="Input cel 2 5 2 3 3 2 2" xfId="42291"/>
    <cellStyle name="Input cel 2 5 2 3 3 3" xfId="37628"/>
    <cellStyle name="Input cel 2 5 2 3 4" xfId="8565"/>
    <cellStyle name="Input cel 2 5 2 3 4 2" xfId="39145"/>
    <cellStyle name="Input cel 2 5 2 3 5" xfId="14589"/>
    <cellStyle name="Input cel 2 5 2 3 5 2" xfId="43052"/>
    <cellStyle name="Input cel 2 5 2 3 6" xfId="15283"/>
    <cellStyle name="Input cel 2 5 2 3 6 2" xfId="43366"/>
    <cellStyle name="Input cel 2 5 2 3 7" xfId="15901"/>
    <cellStyle name="Input cel 2 5 2 3 7 2" xfId="43651"/>
    <cellStyle name="Input cel 2 5 2 3 8" xfId="4548"/>
    <cellStyle name="Input cel 2 5 2 3 9" xfId="36676"/>
    <cellStyle name="Input cel 2 5 2 4" xfId="2067"/>
    <cellStyle name="Input cel 2 5 2 4 2" xfId="5156"/>
    <cellStyle name="Input cel 2 5 2 4 2 2" xfId="11605"/>
    <cellStyle name="Input cel 2 5 2 4 2 2 2" xfId="41690"/>
    <cellStyle name="Input cel 2 5 2 4 2 3" xfId="36957"/>
    <cellStyle name="Input cel 2 5 2 4 3" xfId="6685"/>
    <cellStyle name="Input cel 2 5 2 4 3 2" xfId="12972"/>
    <cellStyle name="Input cel 2 5 2 4 3 2 2" xfId="42311"/>
    <cellStyle name="Input cel 2 5 2 4 3 3" xfId="37648"/>
    <cellStyle name="Input cel 2 5 2 4 4" xfId="8611"/>
    <cellStyle name="Input cel 2 5 2 4 4 2" xfId="39165"/>
    <cellStyle name="Input cel 2 5 2 4 5" xfId="14635"/>
    <cellStyle name="Input cel 2 5 2 4 5 2" xfId="43072"/>
    <cellStyle name="Input cel 2 5 2 4 6" xfId="15329"/>
    <cellStyle name="Input cel 2 5 2 4 6 2" xfId="43386"/>
    <cellStyle name="Input cel 2 5 2 4 7" xfId="15947"/>
    <cellStyle name="Input cel 2 5 2 4 7 2" xfId="43671"/>
    <cellStyle name="Input cel 2 5 2 4 8" xfId="4594"/>
    <cellStyle name="Input cel 2 5 2 4 9" xfId="36696"/>
    <cellStyle name="Input cel 2 5 2 5" xfId="5124"/>
    <cellStyle name="Input cel 2 5 2 5 2" xfId="11574"/>
    <cellStyle name="Input cel 2 5 2 5 2 2" xfId="41675"/>
    <cellStyle name="Input cel 2 5 2 5 3" xfId="36942"/>
    <cellStyle name="Input cel 2 5 2 6" xfId="5181"/>
    <cellStyle name="Input cel 2 5 2 6 2" xfId="11630"/>
    <cellStyle name="Input cel 2 5 2 6 2 2" xfId="41697"/>
    <cellStyle name="Input cel 2 5 2 6 3" xfId="36964"/>
    <cellStyle name="Input cel 2 5 2 7" xfId="6182"/>
    <cellStyle name="Input cel 2 5 2 7 2" xfId="12547"/>
    <cellStyle name="Input cel 2 5 2 7 2 2" xfId="42130"/>
    <cellStyle name="Input cel 2 5 2 7 3" xfId="37437"/>
    <cellStyle name="Input cel 2 5 2 8" xfId="5418"/>
    <cellStyle name="Input cel 2 5 2 8 2" xfId="37062"/>
    <cellStyle name="Input cel 2 5 2 9" xfId="13782"/>
    <cellStyle name="Input cel 2 5 2 9 2" xfId="42695"/>
    <cellStyle name="Input cel 2 5 3" xfId="1163"/>
    <cellStyle name="Input cel 2 5 3 10" xfId="14057"/>
    <cellStyle name="Input cel 2 5 3 10 2" xfId="42815"/>
    <cellStyle name="Input cel 2 5 3 11" xfId="13948"/>
    <cellStyle name="Input cel 2 5 3 11 2" xfId="42768"/>
    <cellStyle name="Input cel 2 5 3 12" xfId="3690"/>
    <cellStyle name="Input cel 2 5 3 13" xfId="35908"/>
    <cellStyle name="Input cel 2 5 3 2" xfId="2111"/>
    <cellStyle name="Input cel 2 5 3 2 2" xfId="5321"/>
    <cellStyle name="Input cel 2 5 3 2 2 2" xfId="11757"/>
    <cellStyle name="Input cel 2 5 3 2 2 2 2" xfId="41748"/>
    <cellStyle name="Input cel 2 5 3 2 2 3" xfId="37020"/>
    <cellStyle name="Input cel 2 5 3 2 3" xfId="6729"/>
    <cellStyle name="Input cel 2 5 3 2 3 2" xfId="13016"/>
    <cellStyle name="Input cel 2 5 3 2 3 2 2" xfId="42331"/>
    <cellStyle name="Input cel 2 5 3 2 3 3" xfId="37668"/>
    <cellStyle name="Input cel 2 5 3 2 4" xfId="8655"/>
    <cellStyle name="Input cel 2 5 3 2 4 2" xfId="39185"/>
    <cellStyle name="Input cel 2 5 3 2 5" xfId="14679"/>
    <cellStyle name="Input cel 2 5 3 2 5 2" xfId="43092"/>
    <cellStyle name="Input cel 2 5 3 2 6" xfId="15373"/>
    <cellStyle name="Input cel 2 5 3 2 6 2" xfId="43406"/>
    <cellStyle name="Input cel 2 5 3 2 7" xfId="15991"/>
    <cellStyle name="Input cel 2 5 3 2 7 2" xfId="43691"/>
    <cellStyle name="Input cel 2 5 3 2 8" xfId="4638"/>
    <cellStyle name="Input cel 2 5 3 2 9" xfId="36716"/>
    <cellStyle name="Input cel 2 5 3 3" xfId="2191"/>
    <cellStyle name="Input cel 2 5 3 3 2" xfId="2911"/>
    <cellStyle name="Input cel 2 5 3 3 2 2" xfId="10153"/>
    <cellStyle name="Input cel 2 5 3 3 2 2 2" xfId="40401"/>
    <cellStyle name="Input cel 2 5 3 3 2 3" xfId="35304"/>
    <cellStyle name="Input cel 2 5 3 3 3" xfId="6809"/>
    <cellStyle name="Input cel 2 5 3 3 3 2" xfId="13096"/>
    <cellStyle name="Input cel 2 5 3 3 3 2 2" xfId="42367"/>
    <cellStyle name="Input cel 2 5 3 3 3 3" xfId="37704"/>
    <cellStyle name="Input cel 2 5 3 3 4" xfId="8735"/>
    <cellStyle name="Input cel 2 5 3 3 4 2" xfId="39221"/>
    <cellStyle name="Input cel 2 5 3 3 5" xfId="14759"/>
    <cellStyle name="Input cel 2 5 3 3 5 2" xfId="43128"/>
    <cellStyle name="Input cel 2 5 3 3 6" xfId="15453"/>
    <cellStyle name="Input cel 2 5 3 3 6 2" xfId="43442"/>
    <cellStyle name="Input cel 2 5 3 3 7" xfId="16071"/>
    <cellStyle name="Input cel 2 5 3 3 7 2" xfId="43727"/>
    <cellStyle name="Input cel 2 5 3 3 8" xfId="4718"/>
    <cellStyle name="Input cel 2 5 3 3 9" xfId="36752"/>
    <cellStyle name="Input cel 2 5 3 4" xfId="5249"/>
    <cellStyle name="Input cel 2 5 3 4 2" xfId="11687"/>
    <cellStyle name="Input cel 2 5 3 4 2 2" xfId="41721"/>
    <cellStyle name="Input cel 2 5 3 4 3" xfId="36993"/>
    <cellStyle name="Input cel 2 5 3 5" xfId="5871"/>
    <cellStyle name="Input cel 2 5 3 5 2" xfId="12262"/>
    <cellStyle name="Input cel 2 5 3 5 2 2" xfId="41981"/>
    <cellStyle name="Input cel 2 5 3 5 3" xfId="37278"/>
    <cellStyle name="Input cel 2 5 3 6" xfId="6475"/>
    <cellStyle name="Input cel 2 5 3 6 2" xfId="12797"/>
    <cellStyle name="Input cel 2 5 3 6 2 2" xfId="42231"/>
    <cellStyle name="Input cel 2 5 3 6 3" xfId="37554"/>
    <cellStyle name="Input cel 2 5 3 7" xfId="6597"/>
    <cellStyle name="Input cel 2 5 3 7 2" xfId="37609"/>
    <cellStyle name="Input cel 2 5 3 8" xfId="13887"/>
    <cellStyle name="Input cel 2 5 3 8 2" xfId="42740"/>
    <cellStyle name="Input cel 2 5 3 9" xfId="13600"/>
    <cellStyle name="Input cel 2 5 3 9 2" xfId="42607"/>
    <cellStyle name="Input cel 2 5 4" xfId="1670"/>
    <cellStyle name="Input cel 2 5 4 10" xfId="15125"/>
    <cellStyle name="Input cel 2 5 4 10 2" xfId="43299"/>
    <cellStyle name="Input cel 2 5 4 11" xfId="15804"/>
    <cellStyle name="Input cel 2 5 4 11 2" xfId="43608"/>
    <cellStyle name="Input cel 2 5 4 12" xfId="4197"/>
    <cellStyle name="Input cel 2 5 4 13" xfId="36379"/>
    <cellStyle name="Input cel 2 5 4 2" xfId="2096"/>
    <cellStyle name="Input cel 2 5 4 2 2" xfId="6062"/>
    <cellStyle name="Input cel 2 5 4 2 2 2" xfId="12436"/>
    <cellStyle name="Input cel 2 5 4 2 2 2 2" xfId="42074"/>
    <cellStyle name="Input cel 2 5 4 2 2 3" xfId="37377"/>
    <cellStyle name="Input cel 2 5 4 2 3" xfId="6714"/>
    <cellStyle name="Input cel 2 5 4 2 3 2" xfId="13001"/>
    <cellStyle name="Input cel 2 5 4 2 3 2 2" xfId="42324"/>
    <cellStyle name="Input cel 2 5 4 2 3 3" xfId="37661"/>
    <cellStyle name="Input cel 2 5 4 2 4" xfId="8640"/>
    <cellStyle name="Input cel 2 5 4 2 4 2" xfId="39178"/>
    <cellStyle name="Input cel 2 5 4 2 5" xfId="14664"/>
    <cellStyle name="Input cel 2 5 4 2 5 2" xfId="43085"/>
    <cellStyle name="Input cel 2 5 4 2 6" xfId="15358"/>
    <cellStyle name="Input cel 2 5 4 2 6 2" xfId="43399"/>
    <cellStyle name="Input cel 2 5 4 2 7" xfId="15976"/>
    <cellStyle name="Input cel 2 5 4 2 7 2" xfId="43684"/>
    <cellStyle name="Input cel 2 5 4 2 8" xfId="4623"/>
    <cellStyle name="Input cel 2 5 4 2 9" xfId="36709"/>
    <cellStyle name="Input cel 2 5 4 3" xfId="2461"/>
    <cellStyle name="Input cel 2 5 4 3 2" xfId="6014"/>
    <cellStyle name="Input cel 2 5 4 3 2 2" xfId="12390"/>
    <cellStyle name="Input cel 2 5 4 3 2 2 2" xfId="42041"/>
    <cellStyle name="Input cel 2 5 4 3 2 3" xfId="37343"/>
    <cellStyle name="Input cel 2 5 4 3 3" xfId="7079"/>
    <cellStyle name="Input cel 2 5 4 3 3 2" xfId="13366"/>
    <cellStyle name="Input cel 2 5 4 3 3 2 2" xfId="42497"/>
    <cellStyle name="Input cel 2 5 4 3 3 3" xfId="37834"/>
    <cellStyle name="Input cel 2 5 4 3 4" xfId="9005"/>
    <cellStyle name="Input cel 2 5 4 3 4 2" xfId="39351"/>
    <cellStyle name="Input cel 2 5 4 3 5" xfId="15029"/>
    <cellStyle name="Input cel 2 5 4 3 5 2" xfId="43258"/>
    <cellStyle name="Input cel 2 5 4 3 6" xfId="15723"/>
    <cellStyle name="Input cel 2 5 4 3 6 2" xfId="43572"/>
    <cellStyle name="Input cel 2 5 4 3 7" xfId="16341"/>
    <cellStyle name="Input cel 2 5 4 3 7 2" xfId="43857"/>
    <cellStyle name="Input cel 2 5 4 3 8" xfId="4988"/>
    <cellStyle name="Input cel 2 5 4 3 9" xfId="36882"/>
    <cellStyle name="Input cel 2 5 4 4" xfId="5608"/>
    <cellStyle name="Input cel 2 5 4 4 2" xfId="12022"/>
    <cellStyle name="Input cel 2 5 4 4 2 2" xfId="41867"/>
    <cellStyle name="Input cel 2 5 4 4 3" xfId="37154"/>
    <cellStyle name="Input cel 2 5 4 5" xfId="6452"/>
    <cellStyle name="Input cel 2 5 4 5 2" xfId="12777"/>
    <cellStyle name="Input cel 2 5 4 5 2 2" xfId="42222"/>
    <cellStyle name="Input cel 2 5 4 5 3" xfId="37545"/>
    <cellStyle name="Input cel 2 5 4 6" xfId="6160"/>
    <cellStyle name="Input cel 2 5 4 6 2" xfId="12526"/>
    <cellStyle name="Input cel 2 5 4 6 2 2" xfId="42118"/>
    <cellStyle name="Input cel 2 5 4 6 3" xfId="37424"/>
    <cellStyle name="Input cel 2 5 4 7" xfId="7180"/>
    <cellStyle name="Input cel 2 5 4 7 2" xfId="37876"/>
    <cellStyle name="Input cel 2 5 4 8" xfId="14198"/>
    <cellStyle name="Input cel 2 5 4 8 2" xfId="42878"/>
    <cellStyle name="Input cel 2 5 4 9" xfId="14387"/>
    <cellStyle name="Input cel 2 5 4 9 2" xfId="42963"/>
    <cellStyle name="Input cel 2 5 5" xfId="2046"/>
    <cellStyle name="Input cel 2 5 5 2" xfId="5322"/>
    <cellStyle name="Input cel 2 5 5 2 2" xfId="11758"/>
    <cellStyle name="Input cel 2 5 5 2 2 2" xfId="41749"/>
    <cellStyle name="Input cel 2 5 5 2 3" xfId="37021"/>
    <cellStyle name="Input cel 2 5 5 3" xfId="6664"/>
    <cellStyle name="Input cel 2 5 5 3 2" xfId="12951"/>
    <cellStyle name="Input cel 2 5 5 3 2 2" xfId="42303"/>
    <cellStyle name="Input cel 2 5 5 3 3" xfId="37640"/>
    <cellStyle name="Input cel 2 5 5 4" xfId="8590"/>
    <cellStyle name="Input cel 2 5 5 4 2" xfId="39157"/>
    <cellStyle name="Input cel 2 5 5 5" xfId="14614"/>
    <cellStyle name="Input cel 2 5 5 5 2" xfId="43064"/>
    <cellStyle name="Input cel 2 5 5 6" xfId="15308"/>
    <cellStyle name="Input cel 2 5 5 6 2" xfId="43378"/>
    <cellStyle name="Input cel 2 5 5 7" xfId="15926"/>
    <cellStyle name="Input cel 2 5 5 7 2" xfId="43663"/>
    <cellStyle name="Input cel 2 5 5 8" xfId="4573"/>
    <cellStyle name="Input cel 2 5 5 9" xfId="36688"/>
    <cellStyle name="Input cel 2 5 6" xfId="2015"/>
    <cellStyle name="Input cel 2 5 6 2" xfId="5308"/>
    <cellStyle name="Input cel 2 5 6 2 2" xfId="11744"/>
    <cellStyle name="Input cel 2 5 6 2 2 2" xfId="41739"/>
    <cellStyle name="Input cel 2 5 6 2 3" xfId="37011"/>
    <cellStyle name="Input cel 2 5 6 3" xfId="6633"/>
    <cellStyle name="Input cel 2 5 6 3 2" xfId="12920"/>
    <cellStyle name="Input cel 2 5 6 3 2 2" xfId="42287"/>
    <cellStyle name="Input cel 2 5 6 3 3" xfId="37624"/>
    <cellStyle name="Input cel 2 5 6 4" xfId="8559"/>
    <cellStyle name="Input cel 2 5 6 4 2" xfId="39141"/>
    <cellStyle name="Input cel 2 5 6 5" xfId="14583"/>
    <cellStyle name="Input cel 2 5 6 5 2" xfId="43048"/>
    <cellStyle name="Input cel 2 5 6 6" xfId="15277"/>
    <cellStyle name="Input cel 2 5 6 6 2" xfId="43362"/>
    <cellStyle name="Input cel 2 5 6 7" xfId="15895"/>
    <cellStyle name="Input cel 2 5 6 7 2" xfId="43647"/>
    <cellStyle name="Input cel 2 5 6 8" xfId="4542"/>
    <cellStyle name="Input cel 2 5 6 9" xfId="36672"/>
    <cellStyle name="Input cel 2 5 7" xfId="2946"/>
    <cellStyle name="Input cel 2 5 7 2" xfId="10182"/>
    <cellStyle name="Input cel 2 5 7 2 2" xfId="40412"/>
    <cellStyle name="Input cel 2 5 7 3" xfId="35319"/>
    <cellStyle name="Input cel 2 5 8" xfId="5389"/>
    <cellStyle name="Input cel 2 5 8 2" xfId="11823"/>
    <cellStyle name="Input cel 2 5 8 2 2" xfId="41776"/>
    <cellStyle name="Input cel 2 5 8 3" xfId="37049"/>
    <cellStyle name="Input cel 2 5 9" xfId="6588"/>
    <cellStyle name="Input cel 2 5 9 2" xfId="12886"/>
    <cellStyle name="Input cel 2 5 9 2 2" xfId="42272"/>
    <cellStyle name="Input cel 2 5 9 3" xfId="37605"/>
    <cellStyle name="Input cel 2 6" xfId="641"/>
    <cellStyle name="Input cel 2 6 10" xfId="13612"/>
    <cellStyle name="Input cel 2 6 10 2" xfId="42614"/>
    <cellStyle name="Input cel 2 6 11" xfId="13740"/>
    <cellStyle name="Input cel 2 6 11 2" xfId="42674"/>
    <cellStyle name="Input cel 2 6 12" xfId="13883"/>
    <cellStyle name="Input cel 2 6 12 2" xfId="42738"/>
    <cellStyle name="Input cel 2 6 13" xfId="13748"/>
    <cellStyle name="Input cel 2 6 13 2" xfId="42678"/>
    <cellStyle name="Input cel 2 6 14" xfId="2725"/>
    <cellStyle name="Input cel 2 6 15" xfId="35178"/>
    <cellStyle name="Input cel 2 6 2" xfId="1035"/>
    <cellStyle name="Input cel 2 6 2 10" xfId="14136"/>
    <cellStyle name="Input cel 2 6 2 10 2" xfId="42852"/>
    <cellStyle name="Input cel 2 6 2 11" xfId="13710"/>
    <cellStyle name="Input cel 2 6 2 11 2" xfId="42655"/>
    <cellStyle name="Input cel 2 6 2 12" xfId="14335"/>
    <cellStyle name="Input cel 2 6 2 12 2" xfId="42942"/>
    <cellStyle name="Input cel 2 6 2 13" xfId="2835"/>
    <cellStyle name="Input cel 2 6 2 14" xfId="35259"/>
    <cellStyle name="Input cel 2 6 2 2" xfId="1803"/>
    <cellStyle name="Input cel 2 6 2 2 10" xfId="4330"/>
    <cellStyle name="Input cel 2 6 2 2 11" xfId="36479"/>
    <cellStyle name="Input cel 2 6 2 2 2" xfId="2266"/>
    <cellStyle name="Input cel 2 6 2 2 2 2" xfId="6017"/>
    <cellStyle name="Input cel 2 6 2 2 2 2 2" xfId="12393"/>
    <cellStyle name="Input cel 2 6 2 2 2 2 2 2" xfId="42044"/>
    <cellStyle name="Input cel 2 6 2 2 2 2 3" xfId="37346"/>
    <cellStyle name="Input cel 2 6 2 2 2 3" xfId="6884"/>
    <cellStyle name="Input cel 2 6 2 2 2 3 2" xfId="13171"/>
    <cellStyle name="Input cel 2 6 2 2 2 3 2 2" xfId="42401"/>
    <cellStyle name="Input cel 2 6 2 2 2 3 3" xfId="37738"/>
    <cellStyle name="Input cel 2 6 2 2 2 4" xfId="8810"/>
    <cellStyle name="Input cel 2 6 2 2 2 4 2" xfId="39255"/>
    <cellStyle name="Input cel 2 6 2 2 2 5" xfId="14834"/>
    <cellStyle name="Input cel 2 6 2 2 2 5 2" xfId="43162"/>
    <cellStyle name="Input cel 2 6 2 2 2 6" xfId="15528"/>
    <cellStyle name="Input cel 2 6 2 2 2 6 2" xfId="43476"/>
    <cellStyle name="Input cel 2 6 2 2 2 7" xfId="16146"/>
    <cellStyle name="Input cel 2 6 2 2 2 7 2" xfId="43761"/>
    <cellStyle name="Input cel 2 6 2 2 2 8" xfId="4793"/>
    <cellStyle name="Input cel 2 6 2 2 2 9" xfId="36786"/>
    <cellStyle name="Input cel 2 6 2 2 3" xfId="2522"/>
    <cellStyle name="Input cel 2 6 2 2 3 2" xfId="6404"/>
    <cellStyle name="Input cel 2 6 2 2 3 2 2" xfId="12740"/>
    <cellStyle name="Input cel 2 6 2 2 3 2 2 2" xfId="42208"/>
    <cellStyle name="Input cel 2 6 2 2 3 2 3" xfId="37529"/>
    <cellStyle name="Input cel 2 6 2 2 3 3" xfId="7140"/>
    <cellStyle name="Input cel 2 6 2 2 3 3 2" xfId="13427"/>
    <cellStyle name="Input cel 2 6 2 2 3 3 2 2" xfId="42525"/>
    <cellStyle name="Input cel 2 6 2 2 3 3 3" xfId="37862"/>
    <cellStyle name="Input cel 2 6 2 2 3 4" xfId="9066"/>
    <cellStyle name="Input cel 2 6 2 2 3 4 2" xfId="39379"/>
    <cellStyle name="Input cel 2 6 2 2 3 5" xfId="15090"/>
    <cellStyle name="Input cel 2 6 2 2 3 5 2" xfId="43286"/>
    <cellStyle name="Input cel 2 6 2 2 3 6" xfId="15784"/>
    <cellStyle name="Input cel 2 6 2 2 3 6 2" xfId="43600"/>
    <cellStyle name="Input cel 2 6 2 2 3 7" xfId="16402"/>
    <cellStyle name="Input cel 2 6 2 2 3 7 2" xfId="43885"/>
    <cellStyle name="Input cel 2 6 2 2 3 8" xfId="5049"/>
    <cellStyle name="Input cel 2 6 2 2 3 9" xfId="36910"/>
    <cellStyle name="Input cel 2 6 2 2 4" xfId="5903"/>
    <cellStyle name="Input cel 2 6 2 2 4 2" xfId="12289"/>
    <cellStyle name="Input cel 2 6 2 2 4 2 2" xfId="41995"/>
    <cellStyle name="Input cel 2 6 2 2 4 3" xfId="37294"/>
    <cellStyle name="Input cel 2 6 2 2 5" xfId="6537"/>
    <cellStyle name="Input cel 2 6 2 2 5 2" xfId="12851"/>
    <cellStyle name="Input cel 2 6 2 2 5 2 2" xfId="42261"/>
    <cellStyle name="Input cel 2 6 2 2 5 3" xfId="37588"/>
    <cellStyle name="Input cel 2 6 2 2 6" xfId="8347"/>
    <cellStyle name="Input cel 2 6 2 2 6 2" xfId="38948"/>
    <cellStyle name="Input cel 2 6 2 2 7" xfId="14478"/>
    <cellStyle name="Input cel 2 6 2 2 7 2" xfId="43002"/>
    <cellStyle name="Input cel 2 6 2 2 8" xfId="15206"/>
    <cellStyle name="Input cel 2 6 2 2 8 2" xfId="43333"/>
    <cellStyle name="Input cel 2 6 2 2 9" xfId="15865"/>
    <cellStyle name="Input cel 2 6 2 2 9 2" xfId="43636"/>
    <cellStyle name="Input cel 2 6 2 3" xfId="2449"/>
    <cellStyle name="Input cel 2 6 2 3 2" xfId="6069"/>
    <cellStyle name="Input cel 2 6 2 3 2 2" xfId="12443"/>
    <cellStyle name="Input cel 2 6 2 3 2 2 2" xfId="42077"/>
    <cellStyle name="Input cel 2 6 2 3 2 3" xfId="37380"/>
    <cellStyle name="Input cel 2 6 2 3 3" xfId="7067"/>
    <cellStyle name="Input cel 2 6 2 3 3 2" xfId="13354"/>
    <cellStyle name="Input cel 2 6 2 3 3 2 2" xfId="42491"/>
    <cellStyle name="Input cel 2 6 2 3 3 3" xfId="37828"/>
    <cellStyle name="Input cel 2 6 2 3 4" xfId="8993"/>
    <cellStyle name="Input cel 2 6 2 3 4 2" xfId="39345"/>
    <cellStyle name="Input cel 2 6 2 3 5" xfId="15017"/>
    <cellStyle name="Input cel 2 6 2 3 5 2" xfId="43252"/>
    <cellStyle name="Input cel 2 6 2 3 6" xfId="15711"/>
    <cellStyle name="Input cel 2 6 2 3 6 2" xfId="43566"/>
    <cellStyle name="Input cel 2 6 2 3 7" xfId="16329"/>
    <cellStyle name="Input cel 2 6 2 3 7 2" xfId="43851"/>
    <cellStyle name="Input cel 2 6 2 3 8" xfId="4976"/>
    <cellStyle name="Input cel 2 6 2 3 9" xfId="36876"/>
    <cellStyle name="Input cel 2 6 2 4" xfId="2459"/>
    <cellStyle name="Input cel 2 6 2 4 2" xfId="5858"/>
    <cellStyle name="Input cel 2 6 2 4 2 2" xfId="12249"/>
    <cellStyle name="Input cel 2 6 2 4 2 2 2" xfId="41974"/>
    <cellStyle name="Input cel 2 6 2 4 2 3" xfId="37271"/>
    <cellStyle name="Input cel 2 6 2 4 3" xfId="7077"/>
    <cellStyle name="Input cel 2 6 2 4 3 2" xfId="13364"/>
    <cellStyle name="Input cel 2 6 2 4 3 2 2" xfId="42496"/>
    <cellStyle name="Input cel 2 6 2 4 3 3" xfId="37833"/>
    <cellStyle name="Input cel 2 6 2 4 4" xfId="9003"/>
    <cellStyle name="Input cel 2 6 2 4 4 2" xfId="39350"/>
    <cellStyle name="Input cel 2 6 2 4 5" xfId="15027"/>
    <cellStyle name="Input cel 2 6 2 4 5 2" xfId="43257"/>
    <cellStyle name="Input cel 2 6 2 4 6" xfId="15721"/>
    <cellStyle name="Input cel 2 6 2 4 6 2" xfId="43571"/>
    <cellStyle name="Input cel 2 6 2 4 7" xfId="16339"/>
    <cellStyle name="Input cel 2 6 2 4 7 2" xfId="43856"/>
    <cellStyle name="Input cel 2 6 2 4 8" xfId="4986"/>
    <cellStyle name="Input cel 2 6 2 4 9" xfId="36881"/>
    <cellStyle name="Input cel 2 6 2 5" xfId="6380"/>
    <cellStyle name="Input cel 2 6 2 5 2" xfId="12716"/>
    <cellStyle name="Input cel 2 6 2 5 2 2" xfId="42196"/>
    <cellStyle name="Input cel 2 6 2 5 3" xfId="37517"/>
    <cellStyle name="Input cel 2 6 2 6" xfId="6314"/>
    <cellStyle name="Input cel 2 6 2 6 2" xfId="12661"/>
    <cellStyle name="Input cel 2 6 2 6 2 2" xfId="42176"/>
    <cellStyle name="Input cel 2 6 2 6 3" xfId="37492"/>
    <cellStyle name="Input cel 2 6 2 7" xfId="6593"/>
    <cellStyle name="Input cel 2 6 2 7 2" xfId="12889"/>
    <cellStyle name="Input cel 2 6 2 7 2 2" xfId="42274"/>
    <cellStyle name="Input cel 2 6 2 7 3" xfId="37608"/>
    <cellStyle name="Input cel 2 6 2 8" xfId="7222"/>
    <cellStyle name="Input cel 2 6 2 8 2" xfId="37896"/>
    <cellStyle name="Input cel 2 6 2 9" xfId="13793"/>
    <cellStyle name="Input cel 2 6 2 9 2" xfId="42702"/>
    <cellStyle name="Input cel 2 6 3" xfId="1192"/>
    <cellStyle name="Input cel 2 6 3 10" xfId="14536"/>
    <cellStyle name="Input cel 2 6 3 10 2" xfId="43027"/>
    <cellStyle name="Input cel 2 6 3 11" xfId="15245"/>
    <cellStyle name="Input cel 2 6 3 11 2" xfId="43348"/>
    <cellStyle name="Input cel 2 6 3 12" xfId="3719"/>
    <cellStyle name="Input cel 2 6 3 13" xfId="35933"/>
    <cellStyle name="Input cel 2 6 3 2" xfId="751"/>
    <cellStyle name="Input cel 2 6 3 2 2" xfId="5313"/>
    <cellStyle name="Input cel 2 6 3 2 2 2" xfId="11749"/>
    <cellStyle name="Input cel 2 6 3 2 2 2 2" xfId="41741"/>
    <cellStyle name="Input cel 2 6 3 2 2 3" xfId="37013"/>
    <cellStyle name="Input cel 2 6 3 2 3" xfId="6362"/>
    <cellStyle name="Input cel 2 6 3 2 3 2" xfId="12702"/>
    <cellStyle name="Input cel 2 6 3 2 3 2 2" xfId="42191"/>
    <cellStyle name="Input cel 2 6 3 2 3 3" xfId="37511"/>
    <cellStyle name="Input cel 2 6 3 2 4" xfId="7446"/>
    <cellStyle name="Input cel 2 6 3 2 4 2" xfId="38111"/>
    <cellStyle name="Input cel 2 6 3 2 5" xfId="14138"/>
    <cellStyle name="Input cel 2 6 3 2 5 2" xfId="42853"/>
    <cellStyle name="Input cel 2 6 3 2 6" xfId="13975"/>
    <cellStyle name="Input cel 2 6 3 2 6 2" xfId="42777"/>
    <cellStyle name="Input cel 2 6 3 2 7" xfId="13747"/>
    <cellStyle name="Input cel 2 6 3 2 7 2" xfId="42677"/>
    <cellStyle name="Input cel 2 6 3 2 8" xfId="3287"/>
    <cellStyle name="Input cel 2 6 3 2 9" xfId="35579"/>
    <cellStyle name="Input cel 2 6 3 3" xfId="962"/>
    <cellStyle name="Input cel 2 6 3 3 2" xfId="6280"/>
    <cellStyle name="Input cel 2 6 3 3 2 2" xfId="12633"/>
    <cellStyle name="Input cel 2 6 3 3 2 2 2" xfId="42166"/>
    <cellStyle name="Input cel 2 6 3 3 2 3" xfId="37479"/>
    <cellStyle name="Input cel 2 6 3 3 3" xfId="3123"/>
    <cellStyle name="Input cel 2 6 3 3 3 2" xfId="10352"/>
    <cellStyle name="Input cel 2 6 3 3 3 2 2" xfId="40520"/>
    <cellStyle name="Input cel 2 6 3 3 3 3" xfId="35431"/>
    <cellStyle name="Input cel 2 6 3 3 4" xfId="7657"/>
    <cellStyle name="Input cel 2 6 3 3 4 2" xfId="38281"/>
    <cellStyle name="Input cel 2 6 3 3 5" xfId="13638"/>
    <cellStyle name="Input cel 2 6 3 3 5 2" xfId="42624"/>
    <cellStyle name="Input cel 2 6 3 3 6" xfId="14350"/>
    <cellStyle name="Input cel 2 6 3 3 6 2" xfId="42946"/>
    <cellStyle name="Input cel 2 6 3 3 7" xfId="14568"/>
    <cellStyle name="Input cel 2 6 3 3 7 2" xfId="43041"/>
    <cellStyle name="Input cel 2 6 3 3 8" xfId="3498"/>
    <cellStyle name="Input cel 2 6 3 3 9" xfId="35749"/>
    <cellStyle name="Input cel 2 6 3 4" xfId="5652"/>
    <cellStyle name="Input cel 2 6 3 4 2" xfId="12061"/>
    <cellStyle name="Input cel 2 6 3 4 2 2" xfId="41881"/>
    <cellStyle name="Input cel 2 6 3 4 3" xfId="37171"/>
    <cellStyle name="Input cel 2 6 3 5" xfId="6183"/>
    <cellStyle name="Input cel 2 6 3 5 2" xfId="12548"/>
    <cellStyle name="Input cel 2 6 3 5 2 2" xfId="42131"/>
    <cellStyle name="Input cel 2 6 3 5 3" xfId="37438"/>
    <cellStyle name="Input cel 2 6 3 6" xfId="5241"/>
    <cellStyle name="Input cel 2 6 3 6 2" xfId="11683"/>
    <cellStyle name="Input cel 2 6 3 6 2 2" xfId="41720"/>
    <cellStyle name="Input cel 2 6 3 6 3" xfId="36990"/>
    <cellStyle name="Input cel 2 6 3 7" xfId="6493"/>
    <cellStyle name="Input cel 2 6 3 7 2" xfId="37563"/>
    <cellStyle name="Input cel 2 6 3 8" xfId="13908"/>
    <cellStyle name="Input cel 2 6 3 8 2" xfId="42752"/>
    <cellStyle name="Input cel 2 6 3 9" xfId="14310"/>
    <cellStyle name="Input cel 2 6 3 9 2" xfId="42928"/>
    <cellStyle name="Input cel 2 6 4" xfId="2089"/>
    <cellStyle name="Input cel 2 6 4 2" xfId="5715"/>
    <cellStyle name="Input cel 2 6 4 2 2" xfId="12121"/>
    <cellStyle name="Input cel 2 6 4 2 2 2" xfId="41914"/>
    <cellStyle name="Input cel 2 6 4 2 3" xfId="37205"/>
    <cellStyle name="Input cel 2 6 4 3" xfId="6707"/>
    <cellStyle name="Input cel 2 6 4 3 2" xfId="12994"/>
    <cellStyle name="Input cel 2 6 4 3 2 2" xfId="42319"/>
    <cellStyle name="Input cel 2 6 4 3 3" xfId="37656"/>
    <cellStyle name="Input cel 2 6 4 4" xfId="8633"/>
    <cellStyle name="Input cel 2 6 4 4 2" xfId="39173"/>
    <cellStyle name="Input cel 2 6 4 5" xfId="14657"/>
    <cellStyle name="Input cel 2 6 4 5 2" xfId="43080"/>
    <cellStyle name="Input cel 2 6 4 6" xfId="15351"/>
    <cellStyle name="Input cel 2 6 4 6 2" xfId="43394"/>
    <cellStyle name="Input cel 2 6 4 7" xfId="15969"/>
    <cellStyle name="Input cel 2 6 4 7 2" xfId="43679"/>
    <cellStyle name="Input cel 2 6 4 8" xfId="4616"/>
    <cellStyle name="Input cel 2 6 4 9" xfId="36704"/>
    <cellStyle name="Input cel 2 6 5" xfId="793"/>
    <cellStyle name="Input cel 2 6 5 2" xfId="5130"/>
    <cellStyle name="Input cel 2 6 5 2 2" xfId="11580"/>
    <cellStyle name="Input cel 2 6 5 2 2 2" xfId="41678"/>
    <cellStyle name="Input cel 2 6 5 2 3" xfId="36945"/>
    <cellStyle name="Input cel 2 6 5 3" xfId="6233"/>
    <cellStyle name="Input cel 2 6 5 3 2" xfId="12591"/>
    <cellStyle name="Input cel 2 6 5 3 2 2" xfId="42148"/>
    <cellStyle name="Input cel 2 6 5 3 3" xfId="37459"/>
    <cellStyle name="Input cel 2 6 5 4" xfId="7488"/>
    <cellStyle name="Input cel 2 6 5 4 2" xfId="38124"/>
    <cellStyle name="Input cel 2 6 5 5" xfId="9850"/>
    <cellStyle name="Input cel 2 6 5 5 2" xfId="40152"/>
    <cellStyle name="Input cel 2 6 5 6" xfId="14131"/>
    <cellStyle name="Input cel 2 6 5 6 2" xfId="42849"/>
    <cellStyle name="Input cel 2 6 5 7" xfId="13868"/>
    <cellStyle name="Input cel 2 6 5 7 2" xfId="42733"/>
    <cellStyle name="Input cel 2 6 5 8" xfId="3329"/>
    <cellStyle name="Input cel 2 6 5 9" xfId="35592"/>
    <cellStyle name="Input cel 2 6 6" xfId="2966"/>
    <cellStyle name="Input cel 2 6 6 2" xfId="10201"/>
    <cellStyle name="Input cel 2 6 6 2 2" xfId="40423"/>
    <cellStyle name="Input cel 2 6 6 3" xfId="35331"/>
    <cellStyle name="Input cel 2 6 7" xfId="6052"/>
    <cellStyle name="Input cel 2 6 7 2" xfId="12426"/>
    <cellStyle name="Input cel 2 6 7 2 2" xfId="42069"/>
    <cellStyle name="Input cel 2 6 7 3" xfId="37372"/>
    <cellStyle name="Input cel 2 6 8" xfId="5810"/>
    <cellStyle name="Input cel 2 6 8 2" xfId="12208"/>
    <cellStyle name="Input cel 2 6 8 2 2" xfId="41956"/>
    <cellStyle name="Input cel 2 6 8 3" xfId="37251"/>
    <cellStyle name="Input cel 2 6 9" xfId="5892"/>
    <cellStyle name="Input cel 2 6 9 2" xfId="37288"/>
    <cellStyle name="Input cel 2 7" xfId="35041"/>
    <cellStyle name="Input cel 3" xfId="283"/>
    <cellStyle name="Input cel 3 2" xfId="482"/>
    <cellStyle name="Input cel 3 2 10" xfId="5505"/>
    <cellStyle name="Input cel 3 2 10 2" xfId="37106"/>
    <cellStyle name="Input cel 3 2 11" xfId="13493"/>
    <cellStyle name="Input cel 3 2 11 2" xfId="42554"/>
    <cellStyle name="Input cel 3 2 12" xfId="10094"/>
    <cellStyle name="Input cel 3 2 12 2" xfId="40362"/>
    <cellStyle name="Input cel 3 2 13" xfId="9871"/>
    <cellStyle name="Input cel 3 2 13 2" xfId="40170"/>
    <cellStyle name="Input cel 3 2 14" xfId="13866"/>
    <cellStyle name="Input cel 3 2 14 2" xfId="42732"/>
    <cellStyle name="Input cel 3 2 15" xfId="2595"/>
    <cellStyle name="Input cel 3 2 16" xfId="35068"/>
    <cellStyle name="Input cel 3 2 2" xfId="557"/>
    <cellStyle name="Input cel 3 2 2 10" xfId="13959"/>
    <cellStyle name="Input cel 3 2 2 10 2" xfId="42775"/>
    <cellStyle name="Input cel 3 2 2 11" xfId="14287"/>
    <cellStyle name="Input cel 3 2 2 11 2" xfId="42916"/>
    <cellStyle name="Input cel 3 2 2 12" xfId="14519"/>
    <cellStyle name="Input cel 3 2 2 12 2" xfId="43018"/>
    <cellStyle name="Input cel 3 2 2 13" xfId="2806"/>
    <cellStyle name="Input cel 3 2 2 14" xfId="35244"/>
    <cellStyle name="Input cel 3 2 2 2" xfId="1774"/>
    <cellStyle name="Input cel 3 2 2 2 10" xfId="4301"/>
    <cellStyle name="Input cel 3 2 2 2 11" xfId="36464"/>
    <cellStyle name="Input cel 3 2 2 2 2" xfId="1022"/>
    <cellStyle name="Input cel 3 2 2 2 2 2" xfId="5945"/>
    <cellStyle name="Input cel 3 2 2 2 2 2 2" xfId="12327"/>
    <cellStyle name="Input cel 3 2 2 2 2 2 2 2" xfId="42013"/>
    <cellStyle name="Input cel 3 2 2 2 2 2 3" xfId="37313"/>
    <cellStyle name="Input cel 3 2 2 2 2 3" xfId="2995"/>
    <cellStyle name="Input cel 3 2 2 2 2 3 2" xfId="10229"/>
    <cellStyle name="Input cel 3 2 2 2 2 3 2 2" xfId="40428"/>
    <cellStyle name="Input cel 3 2 2 2 2 3 3" xfId="35337"/>
    <cellStyle name="Input cel 3 2 2 2 2 4" xfId="7717"/>
    <cellStyle name="Input cel 3 2 2 2 2 4 2" xfId="38337"/>
    <cellStyle name="Input cel 3 2 2 2 2 5" xfId="13770"/>
    <cellStyle name="Input cel 3 2 2 2 2 5 2" xfId="42688"/>
    <cellStyle name="Input cel 3 2 2 2 2 6" xfId="13651"/>
    <cellStyle name="Input cel 3 2 2 2 2 6 2" xfId="42626"/>
    <cellStyle name="Input cel 3 2 2 2 2 7" xfId="13481"/>
    <cellStyle name="Input cel 3 2 2 2 2 7 2" xfId="42546"/>
    <cellStyle name="Input cel 3 2 2 2 2 8" xfId="3558"/>
    <cellStyle name="Input cel 3 2 2 2 2 9" xfId="35805"/>
    <cellStyle name="Input cel 3 2 2 2 3" xfId="2493"/>
    <cellStyle name="Input cel 3 2 2 2 3 2" xfId="5507"/>
    <cellStyle name="Input cel 3 2 2 2 3 2 2" xfId="11932"/>
    <cellStyle name="Input cel 3 2 2 2 3 2 2 2" xfId="41828"/>
    <cellStyle name="Input cel 3 2 2 2 3 2 3" xfId="37108"/>
    <cellStyle name="Input cel 3 2 2 2 3 3" xfId="7111"/>
    <cellStyle name="Input cel 3 2 2 2 3 3 2" xfId="13398"/>
    <cellStyle name="Input cel 3 2 2 2 3 3 2 2" xfId="42510"/>
    <cellStyle name="Input cel 3 2 2 2 3 3 3" xfId="37847"/>
    <cellStyle name="Input cel 3 2 2 2 3 4" xfId="9037"/>
    <cellStyle name="Input cel 3 2 2 2 3 4 2" xfId="39364"/>
    <cellStyle name="Input cel 3 2 2 2 3 5" xfId="15061"/>
    <cellStyle name="Input cel 3 2 2 2 3 5 2" xfId="43271"/>
    <cellStyle name="Input cel 3 2 2 2 3 6" xfId="15755"/>
    <cellStyle name="Input cel 3 2 2 2 3 6 2" xfId="43585"/>
    <cellStyle name="Input cel 3 2 2 2 3 7" xfId="16373"/>
    <cellStyle name="Input cel 3 2 2 2 3 7 2" xfId="43870"/>
    <cellStyle name="Input cel 3 2 2 2 3 8" xfId="5020"/>
    <cellStyle name="Input cel 3 2 2 2 3 9" xfId="36895"/>
    <cellStyle name="Input cel 3 2 2 2 4" xfId="5356"/>
    <cellStyle name="Input cel 3 2 2 2 4 2" xfId="11790"/>
    <cellStyle name="Input cel 3 2 2 2 4 2 2" xfId="41764"/>
    <cellStyle name="Input cel 3 2 2 2 4 3" xfId="37037"/>
    <cellStyle name="Input cel 3 2 2 2 5" xfId="6508"/>
    <cellStyle name="Input cel 3 2 2 2 5 2" xfId="12822"/>
    <cellStyle name="Input cel 3 2 2 2 5 2 2" xfId="42246"/>
    <cellStyle name="Input cel 3 2 2 2 5 3" xfId="37573"/>
    <cellStyle name="Input cel 3 2 2 2 6" xfId="8318"/>
    <cellStyle name="Input cel 3 2 2 2 6 2" xfId="38933"/>
    <cellStyle name="Input cel 3 2 2 2 7" xfId="14449"/>
    <cellStyle name="Input cel 3 2 2 2 7 2" xfId="42987"/>
    <cellStyle name="Input cel 3 2 2 2 8" xfId="15177"/>
    <cellStyle name="Input cel 3 2 2 2 8 2" xfId="43318"/>
    <cellStyle name="Input cel 3 2 2 2 9" xfId="15836"/>
    <cellStyle name="Input cel 3 2 2 2 9 2" xfId="43621"/>
    <cellStyle name="Input cel 3 2 2 3" xfId="2445"/>
    <cellStyle name="Input cel 3 2 2 3 2" xfId="5404"/>
    <cellStyle name="Input cel 3 2 2 3 2 2" xfId="11837"/>
    <cellStyle name="Input cel 3 2 2 3 2 2 2" xfId="41782"/>
    <cellStyle name="Input cel 3 2 2 3 2 3" xfId="37056"/>
    <cellStyle name="Input cel 3 2 2 3 3" xfId="7063"/>
    <cellStyle name="Input cel 3 2 2 3 3 2" xfId="13350"/>
    <cellStyle name="Input cel 3 2 2 3 3 2 2" xfId="42489"/>
    <cellStyle name="Input cel 3 2 2 3 3 3" xfId="37826"/>
    <cellStyle name="Input cel 3 2 2 3 4" xfId="8989"/>
    <cellStyle name="Input cel 3 2 2 3 4 2" xfId="39343"/>
    <cellStyle name="Input cel 3 2 2 3 5" xfId="15013"/>
    <cellStyle name="Input cel 3 2 2 3 5 2" xfId="43250"/>
    <cellStyle name="Input cel 3 2 2 3 6" xfId="15707"/>
    <cellStyle name="Input cel 3 2 2 3 6 2" xfId="43564"/>
    <cellStyle name="Input cel 3 2 2 3 7" xfId="16325"/>
    <cellStyle name="Input cel 3 2 2 3 7 2" xfId="43849"/>
    <cellStyle name="Input cel 3 2 2 3 8" xfId="4972"/>
    <cellStyle name="Input cel 3 2 2 3 9" xfId="36874"/>
    <cellStyle name="Input cel 3 2 2 4" xfId="2056"/>
    <cellStyle name="Input cel 3 2 2 4 2" xfId="5283"/>
    <cellStyle name="Input cel 3 2 2 4 2 2" xfId="11719"/>
    <cellStyle name="Input cel 3 2 2 4 2 2 2" xfId="41732"/>
    <cellStyle name="Input cel 3 2 2 4 2 3" xfId="37004"/>
    <cellStyle name="Input cel 3 2 2 4 3" xfId="6674"/>
    <cellStyle name="Input cel 3 2 2 4 3 2" xfId="12961"/>
    <cellStyle name="Input cel 3 2 2 4 3 2 2" xfId="42305"/>
    <cellStyle name="Input cel 3 2 2 4 3 3" xfId="37642"/>
    <cellStyle name="Input cel 3 2 2 4 4" xfId="8600"/>
    <cellStyle name="Input cel 3 2 2 4 4 2" xfId="39159"/>
    <cellStyle name="Input cel 3 2 2 4 5" xfId="14624"/>
    <cellStyle name="Input cel 3 2 2 4 5 2" xfId="43066"/>
    <cellStyle name="Input cel 3 2 2 4 6" xfId="15318"/>
    <cellStyle name="Input cel 3 2 2 4 6 2" xfId="43380"/>
    <cellStyle name="Input cel 3 2 2 4 7" xfId="15936"/>
    <cellStyle name="Input cel 3 2 2 4 7 2" xfId="43665"/>
    <cellStyle name="Input cel 3 2 2 4 8" xfId="4583"/>
    <cellStyle name="Input cel 3 2 2 4 9" xfId="36690"/>
    <cellStyle name="Input cel 3 2 2 5" xfId="3059"/>
    <cellStyle name="Input cel 3 2 2 5 2" xfId="10289"/>
    <cellStyle name="Input cel 3 2 2 5 2 2" xfId="40469"/>
    <cellStyle name="Input cel 3 2 2 5 3" xfId="35380"/>
    <cellStyle name="Input cel 3 2 2 6" xfId="2857"/>
    <cellStyle name="Input cel 3 2 2 6 2" xfId="10101"/>
    <cellStyle name="Input cel 3 2 2 6 2 2" xfId="40365"/>
    <cellStyle name="Input cel 3 2 2 6 3" xfId="35267"/>
    <cellStyle name="Input cel 3 2 2 7" xfId="5102"/>
    <cellStyle name="Input cel 3 2 2 7 2" xfId="11555"/>
    <cellStyle name="Input cel 3 2 2 7 2 2" xfId="41667"/>
    <cellStyle name="Input cel 3 2 2 7 3" xfId="36932"/>
    <cellStyle name="Input cel 3 2 2 8" xfId="6103"/>
    <cellStyle name="Input cel 3 2 2 8 2" xfId="37395"/>
    <cellStyle name="Input cel 3 2 2 9" xfId="13550"/>
    <cellStyle name="Input cel 3 2 2 9 2" xfId="42577"/>
    <cellStyle name="Input cel 3 2 3" xfId="1108"/>
    <cellStyle name="Input cel 3 2 3 10" xfId="13922"/>
    <cellStyle name="Input cel 3 2 3 10 2" xfId="42759"/>
    <cellStyle name="Input cel 3 2 3 11" xfId="14085"/>
    <cellStyle name="Input cel 3 2 3 11 2" xfId="42827"/>
    <cellStyle name="Input cel 3 2 3 12" xfId="3635"/>
    <cellStyle name="Input cel 3 2 3 13" xfId="35863"/>
    <cellStyle name="Input cel 3 2 3 2" xfId="2107"/>
    <cellStyle name="Input cel 3 2 3 2 2" xfId="5634"/>
    <cellStyle name="Input cel 3 2 3 2 2 2" xfId="12045"/>
    <cellStyle name="Input cel 3 2 3 2 2 2 2" xfId="41877"/>
    <cellStyle name="Input cel 3 2 3 2 2 3" xfId="37166"/>
    <cellStyle name="Input cel 3 2 3 2 3" xfId="6725"/>
    <cellStyle name="Input cel 3 2 3 2 3 2" xfId="13012"/>
    <cellStyle name="Input cel 3 2 3 2 3 2 2" xfId="42328"/>
    <cellStyle name="Input cel 3 2 3 2 3 3" xfId="37665"/>
    <cellStyle name="Input cel 3 2 3 2 4" xfId="8651"/>
    <cellStyle name="Input cel 3 2 3 2 4 2" xfId="39182"/>
    <cellStyle name="Input cel 3 2 3 2 5" xfId="14675"/>
    <cellStyle name="Input cel 3 2 3 2 5 2" xfId="43089"/>
    <cellStyle name="Input cel 3 2 3 2 6" xfId="15369"/>
    <cellStyle name="Input cel 3 2 3 2 6 2" xfId="43403"/>
    <cellStyle name="Input cel 3 2 3 2 7" xfId="15987"/>
    <cellStyle name="Input cel 3 2 3 2 7 2" xfId="43688"/>
    <cellStyle name="Input cel 3 2 3 2 8" xfId="4634"/>
    <cellStyle name="Input cel 3 2 3 2 9" xfId="36713"/>
    <cellStyle name="Input cel 3 2 3 3" xfId="2101"/>
    <cellStyle name="Input cel 3 2 3 3 2" xfId="5662"/>
    <cellStyle name="Input cel 3 2 3 3 2 2" xfId="12071"/>
    <cellStyle name="Input cel 3 2 3 3 2 2 2" xfId="41887"/>
    <cellStyle name="Input cel 3 2 3 3 2 3" xfId="37177"/>
    <cellStyle name="Input cel 3 2 3 3 3" xfId="6719"/>
    <cellStyle name="Input cel 3 2 3 3 3 2" xfId="13006"/>
    <cellStyle name="Input cel 3 2 3 3 3 2 2" xfId="42326"/>
    <cellStyle name="Input cel 3 2 3 3 3 3" xfId="37663"/>
    <cellStyle name="Input cel 3 2 3 3 4" xfId="8645"/>
    <cellStyle name="Input cel 3 2 3 3 4 2" xfId="39180"/>
    <cellStyle name="Input cel 3 2 3 3 5" xfId="14669"/>
    <cellStyle name="Input cel 3 2 3 3 5 2" xfId="43087"/>
    <cellStyle name="Input cel 3 2 3 3 6" xfId="15363"/>
    <cellStyle name="Input cel 3 2 3 3 6 2" xfId="43401"/>
    <cellStyle name="Input cel 3 2 3 3 7" xfId="15981"/>
    <cellStyle name="Input cel 3 2 3 3 7 2" xfId="43686"/>
    <cellStyle name="Input cel 3 2 3 3 8" xfId="4628"/>
    <cellStyle name="Input cel 3 2 3 3 9" xfId="36711"/>
    <cellStyle name="Input cel 3 2 3 4" xfId="5231"/>
    <cellStyle name="Input cel 3 2 3 4 2" xfId="11674"/>
    <cellStyle name="Input cel 3 2 3 4 2 2" xfId="41717"/>
    <cellStyle name="Input cel 3 2 3 4 3" xfId="36987"/>
    <cellStyle name="Input cel 3 2 3 5" xfId="6212"/>
    <cellStyle name="Input cel 3 2 3 5 2" xfId="12573"/>
    <cellStyle name="Input cel 3 2 3 5 2 2" xfId="42140"/>
    <cellStyle name="Input cel 3 2 3 5 3" xfId="37449"/>
    <cellStyle name="Input cel 3 2 3 6" xfId="6450"/>
    <cellStyle name="Input cel 3 2 3 6 2" xfId="12775"/>
    <cellStyle name="Input cel 3 2 3 6 2 2" xfId="42220"/>
    <cellStyle name="Input cel 3 2 3 6 3" xfId="37543"/>
    <cellStyle name="Input cel 3 2 3 7" xfId="6558"/>
    <cellStyle name="Input cel 3 2 3 7 2" xfId="37595"/>
    <cellStyle name="Input cel 3 2 3 8" xfId="13848"/>
    <cellStyle name="Input cel 3 2 3 8 2" xfId="42724"/>
    <cellStyle name="Input cel 3 2 3 9" xfId="14095"/>
    <cellStyle name="Input cel 3 2 3 9 2" xfId="42830"/>
    <cellStyle name="Input cel 3 2 4" xfId="1537"/>
    <cellStyle name="Input cel 3 2 4 10" xfId="14351"/>
    <cellStyle name="Input cel 3 2 4 10 2" xfId="42947"/>
    <cellStyle name="Input cel 3 2 4 11" xfId="15106"/>
    <cellStyle name="Input cel 3 2 4 11 2" xfId="43291"/>
    <cellStyle name="Input cel 3 2 4 12" xfId="4064"/>
    <cellStyle name="Input cel 3 2 4 13" xfId="36257"/>
    <cellStyle name="Input cel 3 2 4 2" xfId="2356"/>
    <cellStyle name="Input cel 3 2 4 2 2" xfId="6058"/>
    <cellStyle name="Input cel 3 2 4 2 2 2" xfId="12432"/>
    <cellStyle name="Input cel 3 2 4 2 2 2 2" xfId="42071"/>
    <cellStyle name="Input cel 3 2 4 2 2 3" xfId="37374"/>
    <cellStyle name="Input cel 3 2 4 2 3" xfId="6974"/>
    <cellStyle name="Input cel 3 2 4 2 3 2" xfId="13261"/>
    <cellStyle name="Input cel 3 2 4 2 3 2 2" xfId="42444"/>
    <cellStyle name="Input cel 3 2 4 2 3 3" xfId="37781"/>
    <cellStyle name="Input cel 3 2 4 2 4" xfId="8900"/>
    <cellStyle name="Input cel 3 2 4 2 4 2" xfId="39298"/>
    <cellStyle name="Input cel 3 2 4 2 5" xfId="14924"/>
    <cellStyle name="Input cel 3 2 4 2 5 2" xfId="43205"/>
    <cellStyle name="Input cel 3 2 4 2 6" xfId="15618"/>
    <cellStyle name="Input cel 3 2 4 2 6 2" xfId="43519"/>
    <cellStyle name="Input cel 3 2 4 2 7" xfId="16236"/>
    <cellStyle name="Input cel 3 2 4 2 7 2" xfId="43804"/>
    <cellStyle name="Input cel 3 2 4 2 8" xfId="4883"/>
    <cellStyle name="Input cel 3 2 4 2 9" xfId="36829"/>
    <cellStyle name="Input cel 3 2 4 3" xfId="2102"/>
    <cellStyle name="Input cel 3 2 4 3 2" xfId="6035"/>
    <cellStyle name="Input cel 3 2 4 3 2 2" xfId="12410"/>
    <cellStyle name="Input cel 3 2 4 3 2 2 2" xfId="42056"/>
    <cellStyle name="Input cel 3 2 4 3 2 3" xfId="37359"/>
    <cellStyle name="Input cel 3 2 4 3 3" xfId="6720"/>
    <cellStyle name="Input cel 3 2 4 3 3 2" xfId="13007"/>
    <cellStyle name="Input cel 3 2 4 3 3 2 2" xfId="42327"/>
    <cellStyle name="Input cel 3 2 4 3 3 3" xfId="37664"/>
    <cellStyle name="Input cel 3 2 4 3 4" xfId="8646"/>
    <cellStyle name="Input cel 3 2 4 3 4 2" xfId="39181"/>
    <cellStyle name="Input cel 3 2 4 3 5" xfId="14670"/>
    <cellStyle name="Input cel 3 2 4 3 5 2" xfId="43088"/>
    <cellStyle name="Input cel 3 2 4 3 6" xfId="15364"/>
    <cellStyle name="Input cel 3 2 4 3 6 2" xfId="43402"/>
    <cellStyle name="Input cel 3 2 4 3 7" xfId="15982"/>
    <cellStyle name="Input cel 3 2 4 3 7 2" xfId="43687"/>
    <cellStyle name="Input cel 3 2 4 3 8" xfId="4629"/>
    <cellStyle name="Input cel 3 2 4 3 9" xfId="36712"/>
    <cellStyle name="Input cel 3 2 4 4" xfId="5224"/>
    <cellStyle name="Input cel 3 2 4 4 2" xfId="11668"/>
    <cellStyle name="Input cel 3 2 4 4 2 2" xfId="41714"/>
    <cellStyle name="Input cel 3 2 4 4 3" xfId="36983"/>
    <cellStyle name="Input cel 3 2 4 5" xfId="3106"/>
    <cellStyle name="Input cel 3 2 4 5 2" xfId="10336"/>
    <cellStyle name="Input cel 3 2 4 5 2 2" xfId="40511"/>
    <cellStyle name="Input cel 3 2 4 5 3" xfId="35422"/>
    <cellStyle name="Input cel 3 2 4 6" xfId="6253"/>
    <cellStyle name="Input cel 3 2 4 6 2" xfId="12609"/>
    <cellStyle name="Input cel 3 2 4 6 2 2" xfId="42154"/>
    <cellStyle name="Input cel 3 2 4 6 3" xfId="37466"/>
    <cellStyle name="Input cel 3 2 4 7" xfId="5529"/>
    <cellStyle name="Input cel 3 2 4 7 2" xfId="37119"/>
    <cellStyle name="Input cel 3 2 4 8" xfId="14111"/>
    <cellStyle name="Input cel 3 2 4 8 2" xfId="42841"/>
    <cellStyle name="Input cel 3 2 4 9" xfId="14151"/>
    <cellStyle name="Input cel 3 2 4 9 2" xfId="42858"/>
    <cellStyle name="Input cel 3 2 5" xfId="2114"/>
    <cellStyle name="Input cel 3 2 5 2" xfId="5192"/>
    <cellStyle name="Input cel 3 2 5 2 2" xfId="11641"/>
    <cellStyle name="Input cel 3 2 5 2 2 2" xfId="41701"/>
    <cellStyle name="Input cel 3 2 5 2 3" xfId="36968"/>
    <cellStyle name="Input cel 3 2 5 3" xfId="6732"/>
    <cellStyle name="Input cel 3 2 5 3 2" xfId="13019"/>
    <cellStyle name="Input cel 3 2 5 3 2 2" xfId="42332"/>
    <cellStyle name="Input cel 3 2 5 3 3" xfId="37669"/>
    <cellStyle name="Input cel 3 2 5 4" xfId="8658"/>
    <cellStyle name="Input cel 3 2 5 4 2" xfId="39186"/>
    <cellStyle name="Input cel 3 2 5 5" xfId="14682"/>
    <cellStyle name="Input cel 3 2 5 5 2" xfId="43093"/>
    <cellStyle name="Input cel 3 2 5 6" xfId="15376"/>
    <cellStyle name="Input cel 3 2 5 6 2" xfId="43407"/>
    <cellStyle name="Input cel 3 2 5 7" xfId="15994"/>
    <cellStyle name="Input cel 3 2 5 7 2" xfId="43692"/>
    <cellStyle name="Input cel 3 2 5 8" xfId="4641"/>
    <cellStyle name="Input cel 3 2 5 9" xfId="36717"/>
    <cellStyle name="Input cel 3 2 6" xfId="747"/>
    <cellStyle name="Input cel 3 2 6 2" xfId="5626"/>
    <cellStyle name="Input cel 3 2 6 2 2" xfId="12037"/>
    <cellStyle name="Input cel 3 2 6 2 2 2" xfId="41872"/>
    <cellStyle name="Input cel 3 2 6 2 3" xfId="37161"/>
    <cellStyle name="Input cel 3 2 6 3" xfId="5762"/>
    <cellStyle name="Input cel 3 2 6 3 2" xfId="12163"/>
    <cellStyle name="Input cel 3 2 6 3 2 2" xfId="41934"/>
    <cellStyle name="Input cel 3 2 6 3 3" xfId="37229"/>
    <cellStyle name="Input cel 3 2 6 4" xfId="7442"/>
    <cellStyle name="Input cel 3 2 6 4 2" xfId="38107"/>
    <cellStyle name="Input cel 3 2 6 5" xfId="14303"/>
    <cellStyle name="Input cel 3 2 6 5 2" xfId="42924"/>
    <cellStyle name="Input cel 3 2 6 6" xfId="14532"/>
    <cellStyle name="Input cel 3 2 6 6 2" xfId="43025"/>
    <cellStyle name="Input cel 3 2 6 7" xfId="15244"/>
    <cellStyle name="Input cel 3 2 6 7 2" xfId="43347"/>
    <cellStyle name="Input cel 3 2 6 8" xfId="3283"/>
    <cellStyle name="Input cel 3 2 6 9" xfId="35575"/>
    <cellStyle name="Input cel 3 2 7" xfId="6383"/>
    <cellStyle name="Input cel 3 2 7 2" xfId="12719"/>
    <cellStyle name="Input cel 3 2 7 2 2" xfId="42198"/>
    <cellStyle name="Input cel 3 2 7 3" xfId="37519"/>
    <cellStyle name="Input cel 3 2 8" xfId="6028"/>
    <cellStyle name="Input cel 3 2 8 2" xfId="12403"/>
    <cellStyle name="Input cel 3 2 8 2 2" xfId="42053"/>
    <cellStyle name="Input cel 3 2 8 3" xfId="37356"/>
    <cellStyle name="Input cel 3 2 9" xfId="6151"/>
    <cellStyle name="Input cel 3 2 9 2" xfId="12517"/>
    <cellStyle name="Input cel 3 2 9 2 2" xfId="42114"/>
    <cellStyle name="Input cel 3 2 9 3" xfId="37420"/>
    <cellStyle name="Input cel 3 3" xfId="483"/>
    <cellStyle name="Input cel 3 3 10" xfId="5940"/>
    <cellStyle name="Input cel 3 3 10 2" xfId="37310"/>
    <cellStyle name="Input cel 3 3 11" xfId="13494"/>
    <cellStyle name="Input cel 3 3 11 2" xfId="42555"/>
    <cellStyle name="Input cel 3 3 12" xfId="10816"/>
    <cellStyle name="Input cel 3 3 12 2" xfId="40960"/>
    <cellStyle name="Input cel 3 3 13" xfId="9869"/>
    <cellStyle name="Input cel 3 3 13 2" xfId="40168"/>
    <cellStyle name="Input cel 3 3 14" xfId="14175"/>
    <cellStyle name="Input cel 3 3 14 2" xfId="42868"/>
    <cellStyle name="Input cel 3 3 15" xfId="2596"/>
    <cellStyle name="Input cel 3 3 16" xfId="35069"/>
    <cellStyle name="Input cel 3 3 2" xfId="558"/>
    <cellStyle name="Input cel 3 3 2 10" xfId="13515"/>
    <cellStyle name="Input cel 3 3 2 10 2" xfId="42565"/>
    <cellStyle name="Input cel 3 3 2 11" xfId="9886"/>
    <cellStyle name="Input cel 3 3 2 11 2" xfId="40181"/>
    <cellStyle name="Input cel 3 3 2 12" xfId="13453"/>
    <cellStyle name="Input cel 3 3 2 12 2" xfId="42534"/>
    <cellStyle name="Input cel 3 3 2 13" xfId="2807"/>
    <cellStyle name="Input cel 3 3 2 14" xfId="35245"/>
    <cellStyle name="Input cel 3 3 2 2" xfId="1775"/>
    <cellStyle name="Input cel 3 3 2 2 10" xfId="4302"/>
    <cellStyle name="Input cel 3 3 2 2 11" xfId="36465"/>
    <cellStyle name="Input cel 3 3 2 2 2" xfId="796"/>
    <cellStyle name="Input cel 3 3 2 2 2 2" xfId="6205"/>
    <cellStyle name="Input cel 3 3 2 2 2 2 2" xfId="12567"/>
    <cellStyle name="Input cel 3 3 2 2 2 2 2 2" xfId="42137"/>
    <cellStyle name="Input cel 3 3 2 2 2 2 3" xfId="37445"/>
    <cellStyle name="Input cel 3 3 2 2 2 3" xfId="6121"/>
    <cellStyle name="Input cel 3 3 2 2 2 3 2" xfId="12490"/>
    <cellStyle name="Input cel 3 3 2 2 2 3 2 2" xfId="42101"/>
    <cellStyle name="Input cel 3 3 2 2 2 3 3" xfId="37405"/>
    <cellStyle name="Input cel 3 3 2 2 2 4" xfId="7491"/>
    <cellStyle name="Input cel 3 3 2 2 2 4 2" xfId="38126"/>
    <cellStyle name="Input cel 3 3 2 2 2 5" xfId="11098"/>
    <cellStyle name="Input cel 3 3 2 2 2 5 2" xfId="41239"/>
    <cellStyle name="Input cel 3 3 2 2 2 6" xfId="13892"/>
    <cellStyle name="Input cel 3 3 2 2 2 6 2" xfId="42744"/>
    <cellStyle name="Input cel 3 3 2 2 2 7" xfId="14180"/>
    <cellStyle name="Input cel 3 3 2 2 2 7 2" xfId="42870"/>
    <cellStyle name="Input cel 3 3 2 2 2 8" xfId="3332"/>
    <cellStyle name="Input cel 3 3 2 2 2 9" xfId="35594"/>
    <cellStyle name="Input cel 3 3 2 2 3" xfId="2494"/>
    <cellStyle name="Input cel 3 3 2 2 3 2" xfId="5135"/>
    <cellStyle name="Input cel 3 3 2 2 3 2 2" xfId="11584"/>
    <cellStyle name="Input cel 3 3 2 2 3 2 2 2" xfId="41682"/>
    <cellStyle name="Input cel 3 3 2 2 3 2 3" xfId="36949"/>
    <cellStyle name="Input cel 3 3 2 2 3 3" xfId="7112"/>
    <cellStyle name="Input cel 3 3 2 2 3 3 2" xfId="13399"/>
    <cellStyle name="Input cel 3 3 2 2 3 3 2 2" xfId="42511"/>
    <cellStyle name="Input cel 3 3 2 2 3 3 3" xfId="37848"/>
    <cellStyle name="Input cel 3 3 2 2 3 4" xfId="9038"/>
    <cellStyle name="Input cel 3 3 2 2 3 4 2" xfId="39365"/>
    <cellStyle name="Input cel 3 3 2 2 3 5" xfId="15062"/>
    <cellStyle name="Input cel 3 3 2 2 3 5 2" xfId="43272"/>
    <cellStyle name="Input cel 3 3 2 2 3 6" xfId="15756"/>
    <cellStyle name="Input cel 3 3 2 2 3 6 2" xfId="43586"/>
    <cellStyle name="Input cel 3 3 2 2 3 7" xfId="16374"/>
    <cellStyle name="Input cel 3 3 2 2 3 7 2" xfId="43871"/>
    <cellStyle name="Input cel 3 3 2 2 3 8" xfId="5021"/>
    <cellStyle name="Input cel 3 3 2 2 3 9" xfId="36896"/>
    <cellStyle name="Input cel 3 3 2 2 4" xfId="5889"/>
    <cellStyle name="Input cel 3 3 2 2 4 2" xfId="12278"/>
    <cellStyle name="Input cel 3 3 2 2 4 2 2" xfId="41989"/>
    <cellStyle name="Input cel 3 3 2 2 4 3" xfId="37286"/>
    <cellStyle name="Input cel 3 3 2 2 5" xfId="6509"/>
    <cellStyle name="Input cel 3 3 2 2 5 2" xfId="12823"/>
    <cellStyle name="Input cel 3 3 2 2 5 2 2" xfId="42247"/>
    <cellStyle name="Input cel 3 3 2 2 5 3" xfId="37574"/>
    <cellStyle name="Input cel 3 3 2 2 6" xfId="8319"/>
    <cellStyle name="Input cel 3 3 2 2 6 2" xfId="38934"/>
    <cellStyle name="Input cel 3 3 2 2 7" xfId="14450"/>
    <cellStyle name="Input cel 3 3 2 2 7 2" xfId="42988"/>
    <cellStyle name="Input cel 3 3 2 2 8" xfId="15178"/>
    <cellStyle name="Input cel 3 3 2 2 8 2" xfId="43319"/>
    <cellStyle name="Input cel 3 3 2 2 9" xfId="15837"/>
    <cellStyle name="Input cel 3 3 2 2 9 2" xfId="43622"/>
    <cellStyle name="Input cel 3 3 2 3" xfId="2171"/>
    <cellStyle name="Input cel 3 3 2 3 2" xfId="5791"/>
    <cellStyle name="Input cel 3 3 2 3 2 2" xfId="12189"/>
    <cellStyle name="Input cel 3 3 2 3 2 2 2" xfId="41949"/>
    <cellStyle name="Input cel 3 3 2 3 2 3" xfId="37244"/>
    <cellStyle name="Input cel 3 3 2 3 3" xfId="6789"/>
    <cellStyle name="Input cel 3 3 2 3 3 2" xfId="13076"/>
    <cellStyle name="Input cel 3 3 2 3 3 2 2" xfId="42358"/>
    <cellStyle name="Input cel 3 3 2 3 3 3" xfId="37695"/>
    <cellStyle name="Input cel 3 3 2 3 4" xfId="8715"/>
    <cellStyle name="Input cel 3 3 2 3 4 2" xfId="39212"/>
    <cellStyle name="Input cel 3 3 2 3 5" xfId="14739"/>
    <cellStyle name="Input cel 3 3 2 3 5 2" xfId="43119"/>
    <cellStyle name="Input cel 3 3 2 3 6" xfId="15433"/>
    <cellStyle name="Input cel 3 3 2 3 6 2" xfId="43433"/>
    <cellStyle name="Input cel 3 3 2 3 7" xfId="16051"/>
    <cellStyle name="Input cel 3 3 2 3 7 2" xfId="43718"/>
    <cellStyle name="Input cel 3 3 2 3 8" xfId="4698"/>
    <cellStyle name="Input cel 3 3 2 3 9" xfId="36743"/>
    <cellStyle name="Input cel 3 3 2 4" xfId="2031"/>
    <cellStyle name="Input cel 3 3 2 4 2" xfId="6063"/>
    <cellStyle name="Input cel 3 3 2 4 2 2" xfId="12437"/>
    <cellStyle name="Input cel 3 3 2 4 2 2 2" xfId="42075"/>
    <cellStyle name="Input cel 3 3 2 4 2 3" xfId="37378"/>
    <cellStyle name="Input cel 3 3 2 4 3" xfId="6649"/>
    <cellStyle name="Input cel 3 3 2 4 3 2" xfId="12936"/>
    <cellStyle name="Input cel 3 3 2 4 3 2 2" xfId="42296"/>
    <cellStyle name="Input cel 3 3 2 4 3 3" xfId="37633"/>
    <cellStyle name="Input cel 3 3 2 4 4" xfId="8575"/>
    <cellStyle name="Input cel 3 3 2 4 4 2" xfId="39150"/>
    <cellStyle name="Input cel 3 3 2 4 5" xfId="14599"/>
    <cellStyle name="Input cel 3 3 2 4 5 2" xfId="43057"/>
    <cellStyle name="Input cel 3 3 2 4 6" xfId="15293"/>
    <cellStyle name="Input cel 3 3 2 4 6 2" xfId="43371"/>
    <cellStyle name="Input cel 3 3 2 4 7" xfId="15911"/>
    <cellStyle name="Input cel 3 3 2 4 7 2" xfId="43656"/>
    <cellStyle name="Input cel 3 3 2 4 8" xfId="4558"/>
    <cellStyle name="Input cel 3 3 2 4 9" xfId="36681"/>
    <cellStyle name="Input cel 3 3 2 5" xfId="3115"/>
    <cellStyle name="Input cel 3 3 2 5 2" xfId="10345"/>
    <cellStyle name="Input cel 3 3 2 5 2 2" xfId="40515"/>
    <cellStyle name="Input cel 3 3 2 5 3" xfId="35426"/>
    <cellStyle name="Input cel 3 3 2 6" xfId="2899"/>
    <cellStyle name="Input cel 3 3 2 6 2" xfId="10142"/>
    <cellStyle name="Input cel 3 3 2 6 2 2" xfId="40394"/>
    <cellStyle name="Input cel 3 3 2 6 3" xfId="35296"/>
    <cellStyle name="Input cel 3 3 2 7" xfId="5072"/>
    <cellStyle name="Input cel 3 3 2 7 2" xfId="11525"/>
    <cellStyle name="Input cel 3 3 2 7 2 2" xfId="41654"/>
    <cellStyle name="Input cel 3 3 2 7 3" xfId="36919"/>
    <cellStyle name="Input cel 3 3 2 8" xfId="5225"/>
    <cellStyle name="Input cel 3 3 2 8 2" xfId="36984"/>
    <cellStyle name="Input cel 3 3 2 9" xfId="13551"/>
    <cellStyle name="Input cel 3 3 2 9 2" xfId="42578"/>
    <cellStyle name="Input cel 3 3 3" xfId="1109"/>
    <cellStyle name="Input cel 3 3 3 10" xfId="13581"/>
    <cellStyle name="Input cel 3 3 3 10 2" xfId="42594"/>
    <cellStyle name="Input cel 3 3 3 11" xfId="14304"/>
    <cellStyle name="Input cel 3 3 3 11 2" xfId="42925"/>
    <cellStyle name="Input cel 3 3 3 12" xfId="3636"/>
    <cellStyle name="Input cel 3 3 3 13" xfId="35864"/>
    <cellStyle name="Input cel 3 3 3 2" xfId="2311"/>
    <cellStyle name="Input cel 3 3 3 2 2" xfId="3022"/>
    <cellStyle name="Input cel 3 3 3 2 2 2" xfId="10254"/>
    <cellStyle name="Input cel 3 3 3 2 2 2 2" xfId="40444"/>
    <cellStyle name="Input cel 3 3 3 2 2 3" xfId="35353"/>
    <cellStyle name="Input cel 3 3 3 2 3" xfId="6929"/>
    <cellStyle name="Input cel 3 3 3 2 3 2" xfId="13216"/>
    <cellStyle name="Input cel 3 3 3 2 3 2 2" xfId="42424"/>
    <cellStyle name="Input cel 3 3 3 2 3 3" xfId="37761"/>
    <cellStyle name="Input cel 3 3 3 2 4" xfId="8855"/>
    <cellStyle name="Input cel 3 3 3 2 4 2" xfId="39278"/>
    <cellStyle name="Input cel 3 3 3 2 5" xfId="14879"/>
    <cellStyle name="Input cel 3 3 3 2 5 2" xfId="43185"/>
    <cellStyle name="Input cel 3 3 3 2 6" xfId="15573"/>
    <cellStyle name="Input cel 3 3 3 2 6 2" xfId="43499"/>
    <cellStyle name="Input cel 3 3 3 2 7" xfId="16191"/>
    <cellStyle name="Input cel 3 3 3 2 7 2" xfId="43784"/>
    <cellStyle name="Input cel 3 3 3 2 8" xfId="4838"/>
    <cellStyle name="Input cel 3 3 3 2 9" xfId="36809"/>
    <cellStyle name="Input cel 3 3 3 3" xfId="2389"/>
    <cellStyle name="Input cel 3 3 3 3 2" xfId="5671"/>
    <cellStyle name="Input cel 3 3 3 3 2 2" xfId="12078"/>
    <cellStyle name="Input cel 3 3 3 3 2 2 2" xfId="41890"/>
    <cellStyle name="Input cel 3 3 3 3 2 3" xfId="37180"/>
    <cellStyle name="Input cel 3 3 3 3 3" xfId="7007"/>
    <cellStyle name="Input cel 3 3 3 3 3 2" xfId="13294"/>
    <cellStyle name="Input cel 3 3 3 3 3 2 2" xfId="42462"/>
    <cellStyle name="Input cel 3 3 3 3 3 3" xfId="37799"/>
    <cellStyle name="Input cel 3 3 3 3 4" xfId="8933"/>
    <cellStyle name="Input cel 3 3 3 3 4 2" xfId="39316"/>
    <cellStyle name="Input cel 3 3 3 3 5" xfId="14957"/>
    <cellStyle name="Input cel 3 3 3 3 5 2" xfId="43223"/>
    <cellStyle name="Input cel 3 3 3 3 6" xfId="15651"/>
    <cellStyle name="Input cel 3 3 3 3 6 2" xfId="43537"/>
    <cellStyle name="Input cel 3 3 3 3 7" xfId="16269"/>
    <cellStyle name="Input cel 3 3 3 3 7 2" xfId="43822"/>
    <cellStyle name="Input cel 3 3 3 3 8" xfId="4916"/>
    <cellStyle name="Input cel 3 3 3 3 9" xfId="36847"/>
    <cellStyle name="Input cel 3 3 3 4" xfId="5735"/>
    <cellStyle name="Input cel 3 3 3 4 2" xfId="12141"/>
    <cellStyle name="Input cel 3 3 3 4 2 2" xfId="41925"/>
    <cellStyle name="Input cel 3 3 3 4 3" xfId="37216"/>
    <cellStyle name="Input cel 3 3 3 5" xfId="5310"/>
    <cellStyle name="Input cel 3 3 3 5 2" xfId="11746"/>
    <cellStyle name="Input cel 3 3 3 5 2 2" xfId="41740"/>
    <cellStyle name="Input cel 3 3 3 5 3" xfId="37012"/>
    <cellStyle name="Input cel 3 3 3 6" xfId="6078"/>
    <cellStyle name="Input cel 3 3 3 6 2" xfId="12452"/>
    <cellStyle name="Input cel 3 3 3 6 2 2" xfId="42083"/>
    <cellStyle name="Input cel 3 3 3 6 3" xfId="37386"/>
    <cellStyle name="Input cel 3 3 3 7" xfId="7196"/>
    <cellStyle name="Input cel 3 3 3 7 2" xfId="37882"/>
    <cellStyle name="Input cel 3 3 3 8" xfId="13849"/>
    <cellStyle name="Input cel 3 3 3 8 2" xfId="42725"/>
    <cellStyle name="Input cel 3 3 3 9" xfId="13995"/>
    <cellStyle name="Input cel 3 3 3 9 2" xfId="42786"/>
    <cellStyle name="Input cel 3 3 4" xfId="1538"/>
    <cellStyle name="Input cel 3 3 4 10" xfId="14307"/>
    <cellStyle name="Input cel 3 3 4 10 2" xfId="42926"/>
    <cellStyle name="Input cel 3 3 4 11" xfId="14534"/>
    <cellStyle name="Input cel 3 3 4 11 2" xfId="43026"/>
    <cellStyle name="Input cel 3 3 4 12" xfId="4065"/>
    <cellStyle name="Input cel 3 3 4 13" xfId="36258"/>
    <cellStyle name="Input cel 3 3 4 2" xfId="2237"/>
    <cellStyle name="Input cel 3 3 4 2 2" xfId="5632"/>
    <cellStyle name="Input cel 3 3 4 2 2 2" xfId="12043"/>
    <cellStyle name="Input cel 3 3 4 2 2 2 2" xfId="41875"/>
    <cellStyle name="Input cel 3 3 4 2 2 3" xfId="37164"/>
    <cellStyle name="Input cel 3 3 4 2 3" xfId="6855"/>
    <cellStyle name="Input cel 3 3 4 2 3 2" xfId="13142"/>
    <cellStyle name="Input cel 3 3 4 2 3 2 2" xfId="42385"/>
    <cellStyle name="Input cel 3 3 4 2 3 3" xfId="37722"/>
    <cellStyle name="Input cel 3 3 4 2 4" xfId="8781"/>
    <cellStyle name="Input cel 3 3 4 2 4 2" xfId="39239"/>
    <cellStyle name="Input cel 3 3 4 2 5" xfId="14805"/>
    <cellStyle name="Input cel 3 3 4 2 5 2" xfId="43146"/>
    <cellStyle name="Input cel 3 3 4 2 6" xfId="15499"/>
    <cellStyle name="Input cel 3 3 4 2 6 2" xfId="43460"/>
    <cellStyle name="Input cel 3 3 4 2 7" xfId="16117"/>
    <cellStyle name="Input cel 3 3 4 2 7 2" xfId="43745"/>
    <cellStyle name="Input cel 3 3 4 2 8" xfId="4764"/>
    <cellStyle name="Input cel 3 3 4 2 9" xfId="36770"/>
    <cellStyle name="Input cel 3 3 4 3" xfId="2130"/>
    <cellStyle name="Input cel 3 3 4 3 2" xfId="6046"/>
    <cellStyle name="Input cel 3 3 4 3 2 2" xfId="12420"/>
    <cellStyle name="Input cel 3 3 4 3 2 2 2" xfId="42064"/>
    <cellStyle name="Input cel 3 3 4 3 2 3" xfId="37367"/>
    <cellStyle name="Input cel 3 3 4 3 3" xfId="6748"/>
    <cellStyle name="Input cel 3 3 4 3 3 2" xfId="13035"/>
    <cellStyle name="Input cel 3 3 4 3 3 2 2" xfId="42339"/>
    <cellStyle name="Input cel 3 3 4 3 3 3" xfId="37676"/>
    <cellStyle name="Input cel 3 3 4 3 4" xfId="8674"/>
    <cellStyle name="Input cel 3 3 4 3 4 2" xfId="39193"/>
    <cellStyle name="Input cel 3 3 4 3 5" xfId="14698"/>
    <cellStyle name="Input cel 3 3 4 3 5 2" xfId="43100"/>
    <cellStyle name="Input cel 3 3 4 3 6" xfId="15392"/>
    <cellStyle name="Input cel 3 3 4 3 6 2" xfId="43414"/>
    <cellStyle name="Input cel 3 3 4 3 7" xfId="16010"/>
    <cellStyle name="Input cel 3 3 4 3 7 2" xfId="43699"/>
    <cellStyle name="Input cel 3 3 4 3 8" xfId="4657"/>
    <cellStyle name="Input cel 3 3 4 3 9" xfId="36724"/>
    <cellStyle name="Input cel 3 3 4 4" xfId="6255"/>
    <cellStyle name="Input cel 3 3 4 4 2" xfId="12611"/>
    <cellStyle name="Input cel 3 3 4 4 2 2" xfId="42155"/>
    <cellStyle name="Input cel 3 3 4 4 3" xfId="37467"/>
    <cellStyle name="Input cel 3 3 4 5" xfId="6327"/>
    <cellStyle name="Input cel 3 3 4 5 2" xfId="12672"/>
    <cellStyle name="Input cel 3 3 4 5 2 2" xfId="42180"/>
    <cellStyle name="Input cel 3 3 4 5 3" xfId="37497"/>
    <cellStyle name="Input cel 3 3 4 6" xfId="6048"/>
    <cellStyle name="Input cel 3 3 4 6 2" xfId="12422"/>
    <cellStyle name="Input cel 3 3 4 6 2 2" xfId="42066"/>
    <cellStyle name="Input cel 3 3 4 6 3" xfId="37369"/>
    <cellStyle name="Input cel 3 3 4 7" xfId="2856"/>
    <cellStyle name="Input cel 3 3 4 7 2" xfId="35266"/>
    <cellStyle name="Input cel 3 3 4 8" xfId="14112"/>
    <cellStyle name="Input cel 3 3 4 8 2" xfId="42842"/>
    <cellStyle name="Input cel 3 3 4 9" xfId="14060"/>
    <cellStyle name="Input cel 3 3 4 9 2" xfId="42817"/>
    <cellStyle name="Input cel 3 3 5" xfId="2312"/>
    <cellStyle name="Input cel 3 3 5 2" xfId="5726"/>
    <cellStyle name="Input cel 3 3 5 2 2" xfId="12132"/>
    <cellStyle name="Input cel 3 3 5 2 2 2" xfId="41920"/>
    <cellStyle name="Input cel 3 3 5 2 3" xfId="37211"/>
    <cellStyle name="Input cel 3 3 5 3" xfId="6930"/>
    <cellStyle name="Input cel 3 3 5 3 2" xfId="13217"/>
    <cellStyle name="Input cel 3 3 5 3 2 2" xfId="42425"/>
    <cellStyle name="Input cel 3 3 5 3 3" xfId="37762"/>
    <cellStyle name="Input cel 3 3 5 4" xfId="8856"/>
    <cellStyle name="Input cel 3 3 5 4 2" xfId="39279"/>
    <cellStyle name="Input cel 3 3 5 5" xfId="14880"/>
    <cellStyle name="Input cel 3 3 5 5 2" xfId="43186"/>
    <cellStyle name="Input cel 3 3 5 6" xfId="15574"/>
    <cellStyle name="Input cel 3 3 5 6 2" xfId="43500"/>
    <cellStyle name="Input cel 3 3 5 7" xfId="16192"/>
    <cellStyle name="Input cel 3 3 5 7 2" xfId="43785"/>
    <cellStyle name="Input cel 3 3 5 8" xfId="4839"/>
    <cellStyle name="Input cel 3 3 5 9" xfId="36810"/>
    <cellStyle name="Input cel 3 3 6" xfId="2374"/>
    <cellStyle name="Input cel 3 3 6 2" xfId="5187"/>
    <cellStyle name="Input cel 3 3 6 2 2" xfId="11636"/>
    <cellStyle name="Input cel 3 3 6 2 2 2" xfId="41699"/>
    <cellStyle name="Input cel 3 3 6 2 3" xfId="36966"/>
    <cellStyle name="Input cel 3 3 6 3" xfId="6992"/>
    <cellStyle name="Input cel 3 3 6 3 2" xfId="13279"/>
    <cellStyle name="Input cel 3 3 6 3 2 2" xfId="42454"/>
    <cellStyle name="Input cel 3 3 6 3 3" xfId="37791"/>
    <cellStyle name="Input cel 3 3 6 4" xfId="8918"/>
    <cellStyle name="Input cel 3 3 6 4 2" xfId="39308"/>
    <cellStyle name="Input cel 3 3 6 5" xfId="14942"/>
    <cellStyle name="Input cel 3 3 6 5 2" xfId="43215"/>
    <cellStyle name="Input cel 3 3 6 6" xfId="15636"/>
    <cellStyle name="Input cel 3 3 6 6 2" xfId="43529"/>
    <cellStyle name="Input cel 3 3 6 7" xfId="16254"/>
    <cellStyle name="Input cel 3 3 6 7 2" xfId="43814"/>
    <cellStyle name="Input cel 3 3 6 8" xfId="4901"/>
    <cellStyle name="Input cel 3 3 6 9" xfId="36839"/>
    <cellStyle name="Input cel 3 3 7" xfId="6339"/>
    <cellStyle name="Input cel 3 3 7 2" xfId="12682"/>
    <cellStyle name="Input cel 3 3 7 2 2" xfId="42182"/>
    <cellStyle name="Input cel 3 3 7 3" xfId="37500"/>
    <cellStyle name="Input cel 3 3 8" xfId="5655"/>
    <cellStyle name="Input cel 3 3 8 2" xfId="12064"/>
    <cellStyle name="Input cel 3 3 8 2 2" xfId="41883"/>
    <cellStyle name="Input cel 3 3 8 3" xfId="37173"/>
    <cellStyle name="Input cel 3 3 9" xfId="5501"/>
    <cellStyle name="Input cel 3 3 9 2" xfId="11927"/>
    <cellStyle name="Input cel 3 3 9 2 2" xfId="41825"/>
    <cellStyle name="Input cel 3 3 9 3" xfId="37104"/>
    <cellStyle name="Input cel 3 4" xfId="484"/>
    <cellStyle name="Input cel 3 4 10" xfId="5857"/>
    <cellStyle name="Input cel 3 4 10 2" xfId="37270"/>
    <cellStyle name="Input cel 3 4 11" xfId="13495"/>
    <cellStyle name="Input cel 3 4 11 2" xfId="42556"/>
    <cellStyle name="Input cel 3 4 12" xfId="11275"/>
    <cellStyle name="Input cel 3 4 12 2" xfId="41410"/>
    <cellStyle name="Input cel 3 4 13" xfId="9867"/>
    <cellStyle name="Input cel 3 4 13 2" xfId="40166"/>
    <cellStyle name="Input cel 3 4 14" xfId="13720"/>
    <cellStyle name="Input cel 3 4 14 2" xfId="42661"/>
    <cellStyle name="Input cel 3 4 15" xfId="2597"/>
    <cellStyle name="Input cel 3 4 16" xfId="35070"/>
    <cellStyle name="Input cel 3 4 2" xfId="559"/>
    <cellStyle name="Input cel 3 4 2 10" xfId="13765"/>
    <cellStyle name="Input cel 3 4 2 10 2" xfId="42686"/>
    <cellStyle name="Input cel 3 4 2 11" xfId="14171"/>
    <cellStyle name="Input cel 3 4 2 11 2" xfId="42865"/>
    <cellStyle name="Input cel 3 4 2 12" xfId="14370"/>
    <cellStyle name="Input cel 3 4 2 12 2" xfId="42956"/>
    <cellStyle name="Input cel 3 4 2 13" xfId="2808"/>
    <cellStyle name="Input cel 3 4 2 14" xfId="35246"/>
    <cellStyle name="Input cel 3 4 2 2" xfId="1776"/>
    <cellStyle name="Input cel 3 4 2 2 10" xfId="4303"/>
    <cellStyle name="Input cel 3 4 2 2 11" xfId="36466"/>
    <cellStyle name="Input cel 3 4 2 2 2" xfId="797"/>
    <cellStyle name="Input cel 3 4 2 2 2 2" xfId="5201"/>
    <cellStyle name="Input cel 3 4 2 2 2 2 2" xfId="11649"/>
    <cellStyle name="Input cel 3 4 2 2 2 2 2 2" xfId="41704"/>
    <cellStyle name="Input cel 3 4 2 2 2 2 3" xfId="36971"/>
    <cellStyle name="Input cel 3 4 2 2 2 3" xfId="6302"/>
    <cellStyle name="Input cel 3 4 2 2 2 3 2" xfId="12653"/>
    <cellStyle name="Input cel 3 4 2 2 2 3 2 2" xfId="42172"/>
    <cellStyle name="Input cel 3 4 2 2 2 3 3" xfId="37486"/>
    <cellStyle name="Input cel 3 4 2 2 2 4" xfId="7492"/>
    <cellStyle name="Input cel 3 4 2 2 2 4 2" xfId="38127"/>
    <cellStyle name="Input cel 3 4 2 2 2 5" xfId="9924"/>
    <cellStyle name="Input cel 3 4 2 2 2 5 2" xfId="40210"/>
    <cellStyle name="Input cel 3 4 2 2 2 6" xfId="14294"/>
    <cellStyle name="Input cel 3 4 2 2 2 6 2" xfId="42918"/>
    <cellStyle name="Input cel 3 4 2 2 2 7" xfId="14526"/>
    <cellStyle name="Input cel 3 4 2 2 2 7 2" xfId="43020"/>
    <cellStyle name="Input cel 3 4 2 2 2 8" xfId="3333"/>
    <cellStyle name="Input cel 3 4 2 2 2 9" xfId="35595"/>
    <cellStyle name="Input cel 3 4 2 2 3" xfId="2495"/>
    <cellStyle name="Input cel 3 4 2 2 3 2" xfId="5265"/>
    <cellStyle name="Input cel 3 4 2 2 3 2 2" xfId="11702"/>
    <cellStyle name="Input cel 3 4 2 2 3 2 2 2" xfId="41727"/>
    <cellStyle name="Input cel 3 4 2 2 3 2 3" xfId="36999"/>
    <cellStyle name="Input cel 3 4 2 2 3 3" xfId="7113"/>
    <cellStyle name="Input cel 3 4 2 2 3 3 2" xfId="13400"/>
    <cellStyle name="Input cel 3 4 2 2 3 3 2 2" xfId="42512"/>
    <cellStyle name="Input cel 3 4 2 2 3 3 3" xfId="37849"/>
    <cellStyle name="Input cel 3 4 2 2 3 4" xfId="9039"/>
    <cellStyle name="Input cel 3 4 2 2 3 4 2" xfId="39366"/>
    <cellStyle name="Input cel 3 4 2 2 3 5" xfId="15063"/>
    <cellStyle name="Input cel 3 4 2 2 3 5 2" xfId="43273"/>
    <cellStyle name="Input cel 3 4 2 2 3 6" xfId="15757"/>
    <cellStyle name="Input cel 3 4 2 2 3 6 2" xfId="43587"/>
    <cellStyle name="Input cel 3 4 2 2 3 7" xfId="16375"/>
    <cellStyle name="Input cel 3 4 2 2 3 7 2" xfId="43872"/>
    <cellStyle name="Input cel 3 4 2 2 3 8" xfId="5022"/>
    <cellStyle name="Input cel 3 4 2 2 3 9" xfId="36897"/>
    <cellStyle name="Input cel 3 4 2 2 4" xfId="5667"/>
    <cellStyle name="Input cel 3 4 2 2 4 2" xfId="12075"/>
    <cellStyle name="Input cel 3 4 2 2 4 2 2" xfId="41889"/>
    <cellStyle name="Input cel 3 4 2 2 4 3" xfId="37179"/>
    <cellStyle name="Input cel 3 4 2 2 5" xfId="6510"/>
    <cellStyle name="Input cel 3 4 2 2 5 2" xfId="12824"/>
    <cellStyle name="Input cel 3 4 2 2 5 2 2" xfId="42248"/>
    <cellStyle name="Input cel 3 4 2 2 5 3" xfId="37575"/>
    <cellStyle name="Input cel 3 4 2 2 6" xfId="8320"/>
    <cellStyle name="Input cel 3 4 2 2 6 2" xfId="38935"/>
    <cellStyle name="Input cel 3 4 2 2 7" xfId="14451"/>
    <cellStyle name="Input cel 3 4 2 2 7 2" xfId="42989"/>
    <cellStyle name="Input cel 3 4 2 2 8" xfId="15179"/>
    <cellStyle name="Input cel 3 4 2 2 8 2" xfId="43320"/>
    <cellStyle name="Input cel 3 4 2 2 9" xfId="15838"/>
    <cellStyle name="Input cel 3 4 2 2 9 2" xfId="43623"/>
    <cellStyle name="Input cel 3 4 2 3" xfId="2003"/>
    <cellStyle name="Input cel 3 4 2 3 2" xfId="5336"/>
    <cellStyle name="Input cel 3 4 2 3 2 2" xfId="11772"/>
    <cellStyle name="Input cel 3 4 2 3 2 2 2" xfId="41755"/>
    <cellStyle name="Input cel 3 4 2 3 2 3" xfId="37027"/>
    <cellStyle name="Input cel 3 4 2 3 3" xfId="6621"/>
    <cellStyle name="Input cel 3 4 2 3 3 2" xfId="12908"/>
    <cellStyle name="Input cel 3 4 2 3 3 2 2" xfId="42281"/>
    <cellStyle name="Input cel 3 4 2 3 3 3" xfId="37618"/>
    <cellStyle name="Input cel 3 4 2 3 4" xfId="8547"/>
    <cellStyle name="Input cel 3 4 2 3 4 2" xfId="39135"/>
    <cellStyle name="Input cel 3 4 2 3 5" xfId="14571"/>
    <cellStyle name="Input cel 3 4 2 3 5 2" xfId="43042"/>
    <cellStyle name="Input cel 3 4 2 3 6" xfId="15265"/>
    <cellStyle name="Input cel 3 4 2 3 6 2" xfId="43356"/>
    <cellStyle name="Input cel 3 4 2 3 7" xfId="15883"/>
    <cellStyle name="Input cel 3 4 2 3 7 2" xfId="43641"/>
    <cellStyle name="Input cel 3 4 2 3 8" xfId="4530"/>
    <cellStyle name="Input cel 3 4 2 3 9" xfId="36666"/>
    <cellStyle name="Input cel 3 4 2 4" xfId="2419"/>
    <cellStyle name="Input cel 3 4 2 4 2" xfId="5914"/>
    <cellStyle name="Input cel 3 4 2 4 2 2" xfId="12299"/>
    <cellStyle name="Input cel 3 4 2 4 2 2 2" xfId="41998"/>
    <cellStyle name="Input cel 3 4 2 4 2 3" xfId="37297"/>
    <cellStyle name="Input cel 3 4 2 4 3" xfId="7037"/>
    <cellStyle name="Input cel 3 4 2 4 3 2" xfId="13324"/>
    <cellStyle name="Input cel 3 4 2 4 3 2 2" xfId="42475"/>
    <cellStyle name="Input cel 3 4 2 4 3 3" xfId="37812"/>
    <cellStyle name="Input cel 3 4 2 4 4" xfId="8963"/>
    <cellStyle name="Input cel 3 4 2 4 4 2" xfId="39329"/>
    <cellStyle name="Input cel 3 4 2 4 5" xfId="14987"/>
    <cellStyle name="Input cel 3 4 2 4 5 2" xfId="43236"/>
    <cellStyle name="Input cel 3 4 2 4 6" xfId="15681"/>
    <cellStyle name="Input cel 3 4 2 4 6 2" xfId="43550"/>
    <cellStyle name="Input cel 3 4 2 4 7" xfId="16299"/>
    <cellStyle name="Input cel 3 4 2 4 7 2" xfId="43835"/>
    <cellStyle name="Input cel 3 4 2 4 8" xfId="4946"/>
    <cellStyle name="Input cel 3 4 2 4 9" xfId="36860"/>
    <cellStyle name="Input cel 3 4 2 5" xfId="3162"/>
    <cellStyle name="Input cel 3 4 2 5 2" xfId="10391"/>
    <cellStyle name="Input cel 3 4 2 5 2 2" xfId="40558"/>
    <cellStyle name="Input cel 3 4 2 5 3" xfId="35469"/>
    <cellStyle name="Input cel 3 4 2 6" xfId="5566"/>
    <cellStyle name="Input cel 3 4 2 6 2" xfId="11984"/>
    <cellStyle name="Input cel 3 4 2 6 2 2" xfId="41849"/>
    <cellStyle name="Input cel 3 4 2 6 3" xfId="37133"/>
    <cellStyle name="Input cel 3 4 2 7" xfId="2865"/>
    <cellStyle name="Input cel 3 4 2 7 2" xfId="10108"/>
    <cellStyle name="Input cel 3 4 2 7 2 2" xfId="40370"/>
    <cellStyle name="Input cel 3 4 2 7 3" xfId="35272"/>
    <cellStyle name="Input cel 3 4 2 8" xfId="6598"/>
    <cellStyle name="Input cel 3 4 2 8 2" xfId="37610"/>
    <cellStyle name="Input cel 3 4 2 9" xfId="13552"/>
    <cellStyle name="Input cel 3 4 2 9 2" xfId="42579"/>
    <cellStyle name="Input cel 3 4 3" xfId="1110"/>
    <cellStyle name="Input cel 3 4 3 10" xfId="14505"/>
    <cellStyle name="Input cel 3 4 3 10 2" xfId="43012"/>
    <cellStyle name="Input cel 3 4 3 11" xfId="15228"/>
    <cellStyle name="Input cel 3 4 3 11 2" xfId="43341"/>
    <cellStyle name="Input cel 3 4 3 12" xfId="3637"/>
    <cellStyle name="Input cel 3 4 3 13" xfId="35865"/>
    <cellStyle name="Input cel 3 4 3 2" xfId="2254"/>
    <cellStyle name="Input cel 3 4 3 2 2" xfId="6072"/>
    <cellStyle name="Input cel 3 4 3 2 2 2" xfId="12446"/>
    <cellStyle name="Input cel 3 4 3 2 2 2 2" xfId="42080"/>
    <cellStyle name="Input cel 3 4 3 2 2 3" xfId="37383"/>
    <cellStyle name="Input cel 3 4 3 2 3" xfId="6872"/>
    <cellStyle name="Input cel 3 4 3 2 3 2" xfId="13159"/>
    <cellStyle name="Input cel 3 4 3 2 3 2 2" xfId="42396"/>
    <cellStyle name="Input cel 3 4 3 2 3 3" xfId="37733"/>
    <cellStyle name="Input cel 3 4 3 2 4" xfId="8798"/>
    <cellStyle name="Input cel 3 4 3 2 4 2" xfId="39250"/>
    <cellStyle name="Input cel 3 4 3 2 5" xfId="14822"/>
    <cellStyle name="Input cel 3 4 3 2 5 2" xfId="43157"/>
    <cellStyle name="Input cel 3 4 3 2 6" xfId="15516"/>
    <cellStyle name="Input cel 3 4 3 2 6 2" xfId="43471"/>
    <cellStyle name="Input cel 3 4 3 2 7" xfId="16134"/>
    <cellStyle name="Input cel 3 4 3 2 7 2" xfId="43756"/>
    <cellStyle name="Input cel 3 4 3 2 8" xfId="4781"/>
    <cellStyle name="Input cel 3 4 3 2 9" xfId="36781"/>
    <cellStyle name="Input cel 3 4 3 3" xfId="2261"/>
    <cellStyle name="Input cel 3 4 3 3 2" xfId="5524"/>
    <cellStyle name="Input cel 3 4 3 3 2 2" xfId="11948"/>
    <cellStyle name="Input cel 3 4 3 3 2 2 2" xfId="41834"/>
    <cellStyle name="Input cel 3 4 3 3 2 3" xfId="37115"/>
    <cellStyle name="Input cel 3 4 3 3 3" xfId="6879"/>
    <cellStyle name="Input cel 3 4 3 3 3 2" xfId="13166"/>
    <cellStyle name="Input cel 3 4 3 3 3 2 2" xfId="42399"/>
    <cellStyle name="Input cel 3 4 3 3 3 3" xfId="37736"/>
    <cellStyle name="Input cel 3 4 3 3 4" xfId="8805"/>
    <cellStyle name="Input cel 3 4 3 3 4 2" xfId="39253"/>
    <cellStyle name="Input cel 3 4 3 3 5" xfId="14829"/>
    <cellStyle name="Input cel 3 4 3 3 5 2" xfId="43160"/>
    <cellStyle name="Input cel 3 4 3 3 6" xfId="15523"/>
    <cellStyle name="Input cel 3 4 3 3 6 2" xfId="43474"/>
    <cellStyle name="Input cel 3 4 3 3 7" xfId="16141"/>
    <cellStyle name="Input cel 3 4 3 3 7 2" xfId="43759"/>
    <cellStyle name="Input cel 3 4 3 3 8" xfId="4788"/>
    <cellStyle name="Input cel 3 4 3 3 9" xfId="36784"/>
    <cellStyle name="Input cel 3 4 3 4" xfId="5596"/>
    <cellStyle name="Input cel 3 4 3 4 2" xfId="12011"/>
    <cellStyle name="Input cel 3 4 3 4 2 2" xfId="41862"/>
    <cellStyle name="Input cel 3 4 3 4 3" xfId="37149"/>
    <cellStyle name="Input cel 3 4 3 5" xfId="5520"/>
    <cellStyle name="Input cel 3 4 3 5 2" xfId="11944"/>
    <cellStyle name="Input cel 3 4 3 5 2 2" xfId="41833"/>
    <cellStyle name="Input cel 3 4 3 5 3" xfId="37114"/>
    <cellStyle name="Input cel 3 4 3 6" xfId="5448"/>
    <cellStyle name="Input cel 3 4 3 6 2" xfId="11877"/>
    <cellStyle name="Input cel 3 4 3 6 2 2" xfId="41799"/>
    <cellStyle name="Input cel 3 4 3 6 3" xfId="37075"/>
    <cellStyle name="Input cel 3 4 3 7" xfId="5247"/>
    <cellStyle name="Input cel 3 4 3 7 2" xfId="36992"/>
    <cellStyle name="Input cel 3 4 3 8" xfId="13850"/>
    <cellStyle name="Input cel 3 4 3 8 2" xfId="42726"/>
    <cellStyle name="Input cel 3 4 3 9" xfId="14270"/>
    <cellStyle name="Input cel 3 4 3 9 2" xfId="42908"/>
    <cellStyle name="Input cel 3 4 4" xfId="1539"/>
    <cellStyle name="Input cel 3 4 4 10" xfId="14553"/>
    <cellStyle name="Input cel 3 4 4 10 2" xfId="43037"/>
    <cellStyle name="Input cel 3 4 4 11" xfId="15255"/>
    <cellStyle name="Input cel 3 4 4 11 2" xfId="43354"/>
    <cellStyle name="Input cel 3 4 4 12" xfId="4066"/>
    <cellStyle name="Input cel 3 4 4 13" xfId="36259"/>
    <cellStyle name="Input cel 3 4 4 2" xfId="2441"/>
    <cellStyle name="Input cel 3 4 4 2 2" xfId="3026"/>
    <cellStyle name="Input cel 3 4 4 2 2 2" xfId="10258"/>
    <cellStyle name="Input cel 3 4 4 2 2 2 2" xfId="40446"/>
    <cellStyle name="Input cel 3 4 4 2 2 3" xfId="35355"/>
    <cellStyle name="Input cel 3 4 4 2 3" xfId="7059"/>
    <cellStyle name="Input cel 3 4 4 2 3 2" xfId="13346"/>
    <cellStyle name="Input cel 3 4 4 2 3 2 2" xfId="42486"/>
    <cellStyle name="Input cel 3 4 4 2 3 3" xfId="37823"/>
    <cellStyle name="Input cel 3 4 4 2 4" xfId="8985"/>
    <cellStyle name="Input cel 3 4 4 2 4 2" xfId="39340"/>
    <cellStyle name="Input cel 3 4 4 2 5" xfId="15009"/>
    <cellStyle name="Input cel 3 4 4 2 5 2" xfId="43247"/>
    <cellStyle name="Input cel 3 4 4 2 6" xfId="15703"/>
    <cellStyle name="Input cel 3 4 4 2 6 2" xfId="43561"/>
    <cellStyle name="Input cel 3 4 4 2 7" xfId="16321"/>
    <cellStyle name="Input cel 3 4 4 2 7 2" xfId="43846"/>
    <cellStyle name="Input cel 3 4 4 2 8" xfId="4968"/>
    <cellStyle name="Input cel 3 4 4 2 9" xfId="36871"/>
    <cellStyle name="Input cel 3 4 4 3" xfId="828"/>
    <cellStyle name="Input cel 3 4 4 3 2" xfId="5722"/>
    <cellStyle name="Input cel 3 4 4 3 2 2" xfId="12128"/>
    <cellStyle name="Input cel 3 4 4 3 2 2 2" xfId="41918"/>
    <cellStyle name="Input cel 3 4 4 3 2 3" xfId="37209"/>
    <cellStyle name="Input cel 3 4 4 3 3" xfId="5757"/>
    <cellStyle name="Input cel 3 4 4 3 3 2" xfId="12159"/>
    <cellStyle name="Input cel 3 4 4 3 3 2 2" xfId="41930"/>
    <cellStyle name="Input cel 3 4 4 3 3 3" xfId="37225"/>
    <cellStyle name="Input cel 3 4 4 3 4" xfId="7523"/>
    <cellStyle name="Input cel 3 4 4 3 4 2" xfId="38149"/>
    <cellStyle name="Input cel 3 4 4 3 5" xfId="14239"/>
    <cellStyle name="Input cel 3 4 4 3 5 2" xfId="42896"/>
    <cellStyle name="Input cel 3 4 4 3 6" xfId="14424"/>
    <cellStyle name="Input cel 3 4 4 3 6 2" xfId="42977"/>
    <cellStyle name="Input cel 3 4 4 3 7" xfId="15154"/>
    <cellStyle name="Input cel 3 4 4 3 7 2" xfId="43309"/>
    <cellStyle name="Input cel 3 4 4 3 8" xfId="3364"/>
    <cellStyle name="Input cel 3 4 4 3 9" xfId="35617"/>
    <cellStyle name="Input cel 3 4 4 4" xfId="6361"/>
    <cellStyle name="Input cel 3 4 4 4 2" xfId="12701"/>
    <cellStyle name="Input cel 3 4 4 4 2 2" xfId="42190"/>
    <cellStyle name="Input cel 3 4 4 4 3" xfId="37510"/>
    <cellStyle name="Input cel 3 4 4 5" xfId="5942"/>
    <cellStyle name="Input cel 3 4 4 5 2" xfId="12324"/>
    <cellStyle name="Input cel 3 4 4 5 2 2" xfId="42012"/>
    <cellStyle name="Input cel 3 4 4 5 3" xfId="37312"/>
    <cellStyle name="Input cel 3 4 4 6" xfId="6432"/>
    <cellStyle name="Input cel 3 4 4 6 2" xfId="12764"/>
    <cellStyle name="Input cel 3 4 4 6 2 2" xfId="42214"/>
    <cellStyle name="Input cel 3 4 4 6 3" xfId="37535"/>
    <cellStyle name="Input cel 3 4 4 7" xfId="7192"/>
    <cellStyle name="Input cel 3 4 4 7 2" xfId="37880"/>
    <cellStyle name="Input cel 3 4 4 8" xfId="14113"/>
    <cellStyle name="Input cel 3 4 4 8 2" xfId="42843"/>
    <cellStyle name="Input cel 3 4 4 9" xfId="14330"/>
    <cellStyle name="Input cel 3 4 4 9 2" xfId="42939"/>
    <cellStyle name="Input cel 3 4 5" xfId="2020"/>
    <cellStyle name="Input cel 3 4 5 2" xfId="5980"/>
    <cellStyle name="Input cel 3 4 5 2 2" xfId="12359"/>
    <cellStyle name="Input cel 3 4 5 2 2 2" xfId="42031"/>
    <cellStyle name="Input cel 3 4 5 2 3" xfId="37332"/>
    <cellStyle name="Input cel 3 4 5 3" xfId="6638"/>
    <cellStyle name="Input cel 3 4 5 3 2" xfId="12925"/>
    <cellStyle name="Input cel 3 4 5 3 2 2" xfId="42290"/>
    <cellStyle name="Input cel 3 4 5 3 3" xfId="37627"/>
    <cellStyle name="Input cel 3 4 5 4" xfId="8564"/>
    <cellStyle name="Input cel 3 4 5 4 2" xfId="39144"/>
    <cellStyle name="Input cel 3 4 5 5" xfId="14588"/>
    <cellStyle name="Input cel 3 4 5 5 2" xfId="43051"/>
    <cellStyle name="Input cel 3 4 5 6" xfId="15282"/>
    <cellStyle name="Input cel 3 4 5 6 2" xfId="43365"/>
    <cellStyle name="Input cel 3 4 5 7" xfId="15900"/>
    <cellStyle name="Input cel 3 4 5 7 2" xfId="43650"/>
    <cellStyle name="Input cel 3 4 5 8" xfId="4547"/>
    <cellStyle name="Input cel 3 4 5 9" xfId="36675"/>
    <cellStyle name="Input cel 3 4 6" xfId="2276"/>
    <cellStyle name="Input cel 3 4 6 2" xfId="5083"/>
    <cellStyle name="Input cel 3 4 6 2 2" xfId="11536"/>
    <cellStyle name="Input cel 3 4 6 2 2 2" xfId="41657"/>
    <cellStyle name="Input cel 3 4 6 2 3" xfId="36922"/>
    <cellStyle name="Input cel 3 4 6 3" xfId="6894"/>
    <cellStyle name="Input cel 3 4 6 3 2" xfId="13181"/>
    <cellStyle name="Input cel 3 4 6 3 2 2" xfId="42405"/>
    <cellStyle name="Input cel 3 4 6 3 3" xfId="37742"/>
    <cellStyle name="Input cel 3 4 6 4" xfId="8820"/>
    <cellStyle name="Input cel 3 4 6 4 2" xfId="39259"/>
    <cellStyle name="Input cel 3 4 6 5" xfId="14844"/>
    <cellStyle name="Input cel 3 4 6 5 2" xfId="43166"/>
    <cellStyle name="Input cel 3 4 6 6" xfId="15538"/>
    <cellStyle name="Input cel 3 4 6 6 2" xfId="43480"/>
    <cellStyle name="Input cel 3 4 6 7" xfId="16156"/>
    <cellStyle name="Input cel 3 4 6 7 2" xfId="43765"/>
    <cellStyle name="Input cel 3 4 6 8" xfId="4803"/>
    <cellStyle name="Input cel 3 4 6 9" xfId="36790"/>
    <cellStyle name="Input cel 3 4 7" xfId="5949"/>
    <cellStyle name="Input cel 3 4 7 2" xfId="12330"/>
    <cellStyle name="Input cel 3 4 7 2 2" xfId="42015"/>
    <cellStyle name="Input cel 3 4 7 3" xfId="37316"/>
    <cellStyle name="Input cel 3 4 8" xfId="5880"/>
    <cellStyle name="Input cel 3 4 8 2" xfId="12269"/>
    <cellStyle name="Input cel 3 4 8 2 2" xfId="41983"/>
    <cellStyle name="Input cel 3 4 8 3" xfId="37280"/>
    <cellStyle name="Input cel 3 4 9" xfId="6120"/>
    <cellStyle name="Input cel 3 4 9 2" xfId="12489"/>
    <cellStyle name="Input cel 3 4 9 2 2" xfId="42100"/>
    <cellStyle name="Input cel 3 4 9 3" xfId="37404"/>
    <cellStyle name="Input cel 3 5" xfId="639"/>
    <cellStyle name="Input cel 3 5 10" xfId="5985"/>
    <cellStyle name="Input cel 3 5 10 2" xfId="37335"/>
    <cellStyle name="Input cel 3 5 11" xfId="13610"/>
    <cellStyle name="Input cel 3 5 11 2" xfId="42612"/>
    <cellStyle name="Input cel 3 5 12" xfId="13886"/>
    <cellStyle name="Input cel 3 5 12 2" xfId="42739"/>
    <cellStyle name="Input cel 3 5 13" xfId="14299"/>
    <cellStyle name="Input cel 3 5 13 2" xfId="42922"/>
    <cellStyle name="Input cel 3 5 14" xfId="14529"/>
    <cellStyle name="Input cel 3 5 14 2" xfId="43023"/>
    <cellStyle name="Input cel 3 5 15" xfId="2723"/>
    <cellStyle name="Input cel 3 5 16" xfId="35176"/>
    <cellStyle name="Input cel 3 5 2" xfId="1033"/>
    <cellStyle name="Input cel 3 5 2 10" xfId="13602"/>
    <cellStyle name="Input cel 3 5 2 10 2" xfId="42609"/>
    <cellStyle name="Input cel 3 5 2 11" xfId="13957"/>
    <cellStyle name="Input cel 3 5 2 11 2" xfId="42774"/>
    <cellStyle name="Input cel 3 5 2 12" xfId="13690"/>
    <cellStyle name="Input cel 3 5 2 12 2" xfId="42643"/>
    <cellStyle name="Input cel 3 5 2 13" xfId="2833"/>
    <cellStyle name="Input cel 3 5 2 14" xfId="35257"/>
    <cellStyle name="Input cel 3 5 2 2" xfId="1801"/>
    <cellStyle name="Input cel 3 5 2 2 10" xfId="4328"/>
    <cellStyle name="Input cel 3 5 2 2 11" xfId="36477"/>
    <cellStyle name="Input cel 3 5 2 2 2" xfId="2023"/>
    <cellStyle name="Input cel 3 5 2 2 2 2" xfId="5823"/>
    <cellStyle name="Input cel 3 5 2 2 2 2 2" xfId="12220"/>
    <cellStyle name="Input cel 3 5 2 2 2 2 2 2" xfId="41961"/>
    <cellStyle name="Input cel 3 5 2 2 2 2 3" xfId="37256"/>
    <cellStyle name="Input cel 3 5 2 2 2 3" xfId="6641"/>
    <cellStyle name="Input cel 3 5 2 2 2 3 2" xfId="12928"/>
    <cellStyle name="Input cel 3 5 2 2 2 3 2 2" xfId="42292"/>
    <cellStyle name="Input cel 3 5 2 2 2 3 3" xfId="37629"/>
    <cellStyle name="Input cel 3 5 2 2 2 4" xfId="8567"/>
    <cellStyle name="Input cel 3 5 2 2 2 4 2" xfId="39146"/>
    <cellStyle name="Input cel 3 5 2 2 2 5" xfId="14591"/>
    <cellStyle name="Input cel 3 5 2 2 2 5 2" xfId="43053"/>
    <cellStyle name="Input cel 3 5 2 2 2 6" xfId="15285"/>
    <cellStyle name="Input cel 3 5 2 2 2 6 2" xfId="43367"/>
    <cellStyle name="Input cel 3 5 2 2 2 7" xfId="15903"/>
    <cellStyle name="Input cel 3 5 2 2 2 7 2" xfId="43652"/>
    <cellStyle name="Input cel 3 5 2 2 2 8" xfId="4550"/>
    <cellStyle name="Input cel 3 5 2 2 2 9" xfId="36677"/>
    <cellStyle name="Input cel 3 5 2 2 3" xfId="2520"/>
    <cellStyle name="Input cel 3 5 2 2 3 2" xfId="6402"/>
    <cellStyle name="Input cel 3 5 2 2 3 2 2" xfId="12738"/>
    <cellStyle name="Input cel 3 5 2 2 3 2 2 2" xfId="42206"/>
    <cellStyle name="Input cel 3 5 2 2 3 2 3" xfId="37527"/>
    <cellStyle name="Input cel 3 5 2 2 3 3" xfId="7138"/>
    <cellStyle name="Input cel 3 5 2 2 3 3 2" xfId="13425"/>
    <cellStyle name="Input cel 3 5 2 2 3 3 2 2" xfId="42523"/>
    <cellStyle name="Input cel 3 5 2 2 3 3 3" xfId="37860"/>
    <cellStyle name="Input cel 3 5 2 2 3 4" xfId="9064"/>
    <cellStyle name="Input cel 3 5 2 2 3 4 2" xfId="39377"/>
    <cellStyle name="Input cel 3 5 2 2 3 5" xfId="15088"/>
    <cellStyle name="Input cel 3 5 2 2 3 5 2" xfId="43284"/>
    <cellStyle name="Input cel 3 5 2 2 3 6" xfId="15782"/>
    <cellStyle name="Input cel 3 5 2 2 3 6 2" xfId="43598"/>
    <cellStyle name="Input cel 3 5 2 2 3 7" xfId="16400"/>
    <cellStyle name="Input cel 3 5 2 2 3 7 2" xfId="43883"/>
    <cellStyle name="Input cel 3 5 2 2 3 8" xfId="5047"/>
    <cellStyle name="Input cel 3 5 2 2 3 9" xfId="36908"/>
    <cellStyle name="Input cel 3 5 2 2 4" xfId="2905"/>
    <cellStyle name="Input cel 3 5 2 2 4 2" xfId="10148"/>
    <cellStyle name="Input cel 3 5 2 2 4 2 2" xfId="40399"/>
    <cellStyle name="Input cel 3 5 2 2 4 3" xfId="35301"/>
    <cellStyle name="Input cel 3 5 2 2 5" xfId="6535"/>
    <cellStyle name="Input cel 3 5 2 2 5 2" xfId="12849"/>
    <cellStyle name="Input cel 3 5 2 2 5 2 2" xfId="42259"/>
    <cellStyle name="Input cel 3 5 2 2 5 3" xfId="37586"/>
    <cellStyle name="Input cel 3 5 2 2 6" xfId="8345"/>
    <cellStyle name="Input cel 3 5 2 2 6 2" xfId="38946"/>
    <cellStyle name="Input cel 3 5 2 2 7" xfId="14476"/>
    <cellStyle name="Input cel 3 5 2 2 7 2" xfId="43000"/>
    <cellStyle name="Input cel 3 5 2 2 8" xfId="15204"/>
    <cellStyle name="Input cel 3 5 2 2 8 2" xfId="43331"/>
    <cellStyle name="Input cel 3 5 2 2 9" xfId="15863"/>
    <cellStyle name="Input cel 3 5 2 2 9 2" xfId="43634"/>
    <cellStyle name="Input cel 3 5 2 3" xfId="2303"/>
    <cellStyle name="Input cel 3 5 2 3 2" xfId="6005"/>
    <cellStyle name="Input cel 3 5 2 3 2 2" xfId="12381"/>
    <cellStyle name="Input cel 3 5 2 3 2 2 2" xfId="42039"/>
    <cellStyle name="Input cel 3 5 2 3 2 3" xfId="37341"/>
    <cellStyle name="Input cel 3 5 2 3 3" xfId="6921"/>
    <cellStyle name="Input cel 3 5 2 3 3 2" xfId="13208"/>
    <cellStyle name="Input cel 3 5 2 3 3 2 2" xfId="42419"/>
    <cellStyle name="Input cel 3 5 2 3 3 3" xfId="37756"/>
    <cellStyle name="Input cel 3 5 2 3 4" xfId="8847"/>
    <cellStyle name="Input cel 3 5 2 3 4 2" xfId="39273"/>
    <cellStyle name="Input cel 3 5 2 3 5" xfId="14871"/>
    <cellStyle name="Input cel 3 5 2 3 5 2" xfId="43180"/>
    <cellStyle name="Input cel 3 5 2 3 6" xfId="15565"/>
    <cellStyle name="Input cel 3 5 2 3 6 2" xfId="43494"/>
    <cellStyle name="Input cel 3 5 2 3 7" xfId="16183"/>
    <cellStyle name="Input cel 3 5 2 3 7 2" xfId="43779"/>
    <cellStyle name="Input cel 3 5 2 3 8" xfId="4830"/>
    <cellStyle name="Input cel 3 5 2 3 9" xfId="36804"/>
    <cellStyle name="Input cel 3 5 2 4" xfId="2136"/>
    <cellStyle name="Input cel 3 5 2 4 2" xfId="6019"/>
    <cellStyle name="Input cel 3 5 2 4 2 2" xfId="12395"/>
    <cellStyle name="Input cel 3 5 2 4 2 2 2" xfId="42045"/>
    <cellStyle name="Input cel 3 5 2 4 2 3" xfId="37347"/>
    <cellStyle name="Input cel 3 5 2 4 3" xfId="6754"/>
    <cellStyle name="Input cel 3 5 2 4 3 2" xfId="13041"/>
    <cellStyle name="Input cel 3 5 2 4 3 2 2" xfId="42343"/>
    <cellStyle name="Input cel 3 5 2 4 3 3" xfId="37680"/>
    <cellStyle name="Input cel 3 5 2 4 4" xfId="8680"/>
    <cellStyle name="Input cel 3 5 2 4 4 2" xfId="39197"/>
    <cellStyle name="Input cel 3 5 2 4 5" xfId="14704"/>
    <cellStyle name="Input cel 3 5 2 4 5 2" xfId="43104"/>
    <cellStyle name="Input cel 3 5 2 4 6" xfId="15398"/>
    <cellStyle name="Input cel 3 5 2 4 6 2" xfId="43418"/>
    <cellStyle name="Input cel 3 5 2 4 7" xfId="16016"/>
    <cellStyle name="Input cel 3 5 2 4 7 2" xfId="43703"/>
    <cellStyle name="Input cel 3 5 2 4 8" xfId="4663"/>
    <cellStyle name="Input cel 3 5 2 4 9" xfId="36728"/>
    <cellStyle name="Input cel 3 5 2 5" xfId="6278"/>
    <cellStyle name="Input cel 3 5 2 5 2" xfId="12631"/>
    <cellStyle name="Input cel 3 5 2 5 2 2" xfId="42165"/>
    <cellStyle name="Input cel 3 5 2 5 3" xfId="37478"/>
    <cellStyle name="Input cel 3 5 2 6" xfId="6025"/>
    <cellStyle name="Input cel 3 5 2 6 2" xfId="12400"/>
    <cellStyle name="Input cel 3 5 2 6 2 2" xfId="42050"/>
    <cellStyle name="Input cel 3 5 2 6 3" xfId="37353"/>
    <cellStyle name="Input cel 3 5 2 7" xfId="6477"/>
    <cellStyle name="Input cel 3 5 2 7 2" xfId="12799"/>
    <cellStyle name="Input cel 3 5 2 7 2 2" xfId="42233"/>
    <cellStyle name="Input cel 3 5 2 7 3" xfId="37556"/>
    <cellStyle name="Input cel 3 5 2 8" xfId="2972"/>
    <cellStyle name="Input cel 3 5 2 8 2" xfId="35334"/>
    <cellStyle name="Input cel 3 5 2 9" xfId="13791"/>
    <cellStyle name="Input cel 3 5 2 9 2" xfId="42700"/>
    <cellStyle name="Input cel 3 5 3" xfId="1190"/>
    <cellStyle name="Input cel 3 5 3 10" xfId="14413"/>
    <cellStyle name="Input cel 3 5 3 10 2" xfId="42973"/>
    <cellStyle name="Input cel 3 5 3 11" xfId="15145"/>
    <cellStyle name="Input cel 3 5 3 11 2" xfId="43306"/>
    <cellStyle name="Input cel 3 5 3 12" xfId="3717"/>
    <cellStyle name="Input cel 3 5 3 13" xfId="35931"/>
    <cellStyle name="Input cel 3 5 3 2" xfId="2367"/>
    <cellStyle name="Input cel 3 5 3 2 2" xfId="5630"/>
    <cellStyle name="Input cel 3 5 3 2 2 2" xfId="12041"/>
    <cellStyle name="Input cel 3 5 3 2 2 2 2" xfId="41873"/>
    <cellStyle name="Input cel 3 5 3 2 2 3" xfId="37162"/>
    <cellStyle name="Input cel 3 5 3 2 3" xfId="6985"/>
    <cellStyle name="Input cel 3 5 3 2 3 2" xfId="13272"/>
    <cellStyle name="Input cel 3 5 3 2 3 2 2" xfId="42450"/>
    <cellStyle name="Input cel 3 5 3 2 3 3" xfId="37787"/>
    <cellStyle name="Input cel 3 5 3 2 4" xfId="8911"/>
    <cellStyle name="Input cel 3 5 3 2 4 2" xfId="39304"/>
    <cellStyle name="Input cel 3 5 3 2 5" xfId="14935"/>
    <cellStyle name="Input cel 3 5 3 2 5 2" xfId="43211"/>
    <cellStyle name="Input cel 3 5 3 2 6" xfId="15629"/>
    <cellStyle name="Input cel 3 5 3 2 6 2" xfId="43525"/>
    <cellStyle name="Input cel 3 5 3 2 7" xfId="16247"/>
    <cellStyle name="Input cel 3 5 3 2 7 2" xfId="43810"/>
    <cellStyle name="Input cel 3 5 3 2 8" xfId="4894"/>
    <cellStyle name="Input cel 3 5 3 2 9" xfId="36835"/>
    <cellStyle name="Input cel 3 5 3 3" xfId="2090"/>
    <cellStyle name="Input cel 3 5 3 3 2" xfId="6089"/>
    <cellStyle name="Input cel 3 5 3 3 2 2" xfId="12462"/>
    <cellStyle name="Input cel 3 5 3 3 2 2 2" xfId="42087"/>
    <cellStyle name="Input cel 3 5 3 3 2 3" xfId="37390"/>
    <cellStyle name="Input cel 3 5 3 3 3" xfId="6708"/>
    <cellStyle name="Input cel 3 5 3 3 3 2" xfId="12995"/>
    <cellStyle name="Input cel 3 5 3 3 3 2 2" xfId="42320"/>
    <cellStyle name="Input cel 3 5 3 3 3 3" xfId="37657"/>
    <cellStyle name="Input cel 3 5 3 3 4" xfId="8634"/>
    <cellStyle name="Input cel 3 5 3 3 4 2" xfId="39174"/>
    <cellStyle name="Input cel 3 5 3 3 5" xfId="14658"/>
    <cellStyle name="Input cel 3 5 3 3 5 2" xfId="43081"/>
    <cellStyle name="Input cel 3 5 3 3 6" xfId="15352"/>
    <cellStyle name="Input cel 3 5 3 3 6 2" xfId="43395"/>
    <cellStyle name="Input cel 3 5 3 3 7" xfId="15970"/>
    <cellStyle name="Input cel 3 5 3 3 7 2" xfId="43680"/>
    <cellStyle name="Input cel 3 5 3 3 8" xfId="4617"/>
    <cellStyle name="Input cel 3 5 3 3 9" xfId="36705"/>
    <cellStyle name="Input cel 3 5 3 4" xfId="5341"/>
    <cellStyle name="Input cel 3 5 3 4 2" xfId="11777"/>
    <cellStyle name="Input cel 3 5 3 4 2 2" xfId="41757"/>
    <cellStyle name="Input cel 3 5 3 4 3" xfId="37029"/>
    <cellStyle name="Input cel 3 5 3 5" xfId="5515"/>
    <cellStyle name="Input cel 3 5 3 5 2" xfId="11940"/>
    <cellStyle name="Input cel 3 5 3 5 2 2" xfId="41831"/>
    <cellStyle name="Input cel 3 5 3 5 3" xfId="37111"/>
    <cellStyle name="Input cel 3 5 3 6" xfId="5812"/>
    <cellStyle name="Input cel 3 5 3 6 2" xfId="12210"/>
    <cellStyle name="Input cel 3 5 3 6 2 2" xfId="41957"/>
    <cellStyle name="Input cel 3 5 3 6 3" xfId="37252"/>
    <cellStyle name="Input cel 3 5 3 7" xfId="6210"/>
    <cellStyle name="Input cel 3 5 3 7 2" xfId="37447"/>
    <cellStyle name="Input cel 3 5 3 8" xfId="13906"/>
    <cellStyle name="Input cel 3 5 3 8 2" xfId="42750"/>
    <cellStyle name="Input cel 3 5 3 9" xfId="14227"/>
    <cellStyle name="Input cel 3 5 3 9 2" xfId="42891"/>
    <cellStyle name="Input cel 3 5 4" xfId="1695"/>
    <cellStyle name="Input cel 3 5 4 10" xfId="15136"/>
    <cellStyle name="Input cel 3 5 4 10 2" xfId="43303"/>
    <cellStyle name="Input cel 3 5 4 11" xfId="15811"/>
    <cellStyle name="Input cel 3 5 4 11 2" xfId="43611"/>
    <cellStyle name="Input cel 3 5 4 12" xfId="4222"/>
    <cellStyle name="Input cel 3 5 4 13" xfId="36400"/>
    <cellStyle name="Input cel 3 5 4 2" xfId="2392"/>
    <cellStyle name="Input cel 3 5 4 2 2" xfId="5151"/>
    <cellStyle name="Input cel 3 5 4 2 2 2" xfId="11600"/>
    <cellStyle name="Input cel 3 5 4 2 2 2 2" xfId="41688"/>
    <cellStyle name="Input cel 3 5 4 2 2 3" xfId="36955"/>
    <cellStyle name="Input cel 3 5 4 2 3" xfId="7010"/>
    <cellStyle name="Input cel 3 5 4 2 3 2" xfId="13297"/>
    <cellStyle name="Input cel 3 5 4 2 3 2 2" xfId="42464"/>
    <cellStyle name="Input cel 3 5 4 2 3 3" xfId="37801"/>
    <cellStyle name="Input cel 3 5 4 2 4" xfId="8936"/>
    <cellStyle name="Input cel 3 5 4 2 4 2" xfId="39318"/>
    <cellStyle name="Input cel 3 5 4 2 5" xfId="14960"/>
    <cellStyle name="Input cel 3 5 4 2 5 2" xfId="43225"/>
    <cellStyle name="Input cel 3 5 4 2 6" xfId="15654"/>
    <cellStyle name="Input cel 3 5 4 2 6 2" xfId="43539"/>
    <cellStyle name="Input cel 3 5 4 2 7" xfId="16272"/>
    <cellStyle name="Input cel 3 5 4 2 7 2" xfId="43824"/>
    <cellStyle name="Input cel 3 5 4 2 8" xfId="4919"/>
    <cellStyle name="Input cel 3 5 4 2 9" xfId="36849"/>
    <cellStyle name="Input cel 3 5 4 3" xfId="2468"/>
    <cellStyle name="Input cel 3 5 4 3 2" xfId="5449"/>
    <cellStyle name="Input cel 3 5 4 3 2 2" xfId="11878"/>
    <cellStyle name="Input cel 3 5 4 3 2 2 2" xfId="41800"/>
    <cellStyle name="Input cel 3 5 4 3 2 3" xfId="37076"/>
    <cellStyle name="Input cel 3 5 4 3 3" xfId="7086"/>
    <cellStyle name="Input cel 3 5 4 3 3 2" xfId="13373"/>
    <cellStyle name="Input cel 3 5 4 3 3 2 2" xfId="42500"/>
    <cellStyle name="Input cel 3 5 4 3 3 3" xfId="37837"/>
    <cellStyle name="Input cel 3 5 4 3 4" xfId="9012"/>
    <cellStyle name="Input cel 3 5 4 3 4 2" xfId="39354"/>
    <cellStyle name="Input cel 3 5 4 3 5" xfId="15036"/>
    <cellStyle name="Input cel 3 5 4 3 5 2" xfId="43261"/>
    <cellStyle name="Input cel 3 5 4 3 6" xfId="15730"/>
    <cellStyle name="Input cel 3 5 4 3 6 2" xfId="43575"/>
    <cellStyle name="Input cel 3 5 4 3 7" xfId="16348"/>
    <cellStyle name="Input cel 3 5 4 3 7 2" xfId="43860"/>
    <cellStyle name="Input cel 3 5 4 3 8" xfId="4995"/>
    <cellStyle name="Input cel 3 5 4 3 9" xfId="36885"/>
    <cellStyle name="Input cel 3 5 4 4" xfId="5474"/>
    <cellStyle name="Input cel 3 5 4 4 2" xfId="11901"/>
    <cellStyle name="Input cel 3 5 4 4 2 2" xfId="41812"/>
    <cellStyle name="Input cel 3 5 4 4 3" xfId="37090"/>
    <cellStyle name="Input cel 3 5 4 5" xfId="6465"/>
    <cellStyle name="Input cel 3 5 4 5 2" xfId="12788"/>
    <cellStyle name="Input cel 3 5 4 5 2 2" xfId="42228"/>
    <cellStyle name="Input cel 3 5 4 5 3" xfId="37551"/>
    <cellStyle name="Input cel 3 5 4 6" xfId="6610"/>
    <cellStyle name="Input cel 3 5 4 6 2" xfId="12900"/>
    <cellStyle name="Input cel 3 5 4 6 2 2" xfId="42279"/>
    <cellStyle name="Input cel 3 5 4 6 3" xfId="37616"/>
    <cellStyle name="Input cel 3 5 4 7" xfId="5560"/>
    <cellStyle name="Input cel 3 5 4 7 2" xfId="37130"/>
    <cellStyle name="Input cel 3 5 4 8" xfId="14215"/>
    <cellStyle name="Input cel 3 5 4 8 2" xfId="42885"/>
    <cellStyle name="Input cel 3 5 4 9" xfId="14403"/>
    <cellStyle name="Input cel 3 5 4 9 2" xfId="42969"/>
    <cellStyle name="Input cel 3 5 5" xfId="2159"/>
    <cellStyle name="Input cel 3 5 5 2" xfId="5918"/>
    <cellStyle name="Input cel 3 5 5 2 2" xfId="12303"/>
    <cellStyle name="Input cel 3 5 5 2 2 2" xfId="42001"/>
    <cellStyle name="Input cel 3 5 5 2 3" xfId="37300"/>
    <cellStyle name="Input cel 3 5 5 3" xfId="6777"/>
    <cellStyle name="Input cel 3 5 5 3 2" xfId="13064"/>
    <cellStyle name="Input cel 3 5 5 3 2 2" xfId="42353"/>
    <cellStyle name="Input cel 3 5 5 3 3" xfId="37690"/>
    <cellStyle name="Input cel 3 5 5 4" xfId="8703"/>
    <cellStyle name="Input cel 3 5 5 4 2" xfId="39207"/>
    <cellStyle name="Input cel 3 5 5 5" xfId="14727"/>
    <cellStyle name="Input cel 3 5 5 5 2" xfId="43114"/>
    <cellStyle name="Input cel 3 5 5 6" xfId="15421"/>
    <cellStyle name="Input cel 3 5 5 6 2" xfId="43428"/>
    <cellStyle name="Input cel 3 5 5 7" xfId="16039"/>
    <cellStyle name="Input cel 3 5 5 7 2" xfId="43713"/>
    <cellStyle name="Input cel 3 5 5 8" xfId="4686"/>
    <cellStyle name="Input cel 3 5 5 9" xfId="36738"/>
    <cellStyle name="Input cel 3 5 6" xfId="2379"/>
    <cellStyle name="Input cel 3 5 6 2" xfId="5958"/>
    <cellStyle name="Input cel 3 5 6 2 2" xfId="12339"/>
    <cellStyle name="Input cel 3 5 6 2 2 2" xfId="42022"/>
    <cellStyle name="Input cel 3 5 6 2 3" xfId="37323"/>
    <cellStyle name="Input cel 3 5 6 3" xfId="6997"/>
    <cellStyle name="Input cel 3 5 6 3 2" xfId="13284"/>
    <cellStyle name="Input cel 3 5 6 3 2 2" xfId="42458"/>
    <cellStyle name="Input cel 3 5 6 3 3" xfId="37795"/>
    <cellStyle name="Input cel 3 5 6 4" xfId="8923"/>
    <cellStyle name="Input cel 3 5 6 4 2" xfId="39312"/>
    <cellStyle name="Input cel 3 5 6 5" xfId="14947"/>
    <cellStyle name="Input cel 3 5 6 5 2" xfId="43219"/>
    <cellStyle name="Input cel 3 5 6 6" xfId="15641"/>
    <cellStyle name="Input cel 3 5 6 6 2" xfId="43533"/>
    <cellStyle name="Input cel 3 5 6 7" xfId="16259"/>
    <cellStyle name="Input cel 3 5 6 7 2" xfId="43818"/>
    <cellStyle name="Input cel 3 5 6 8" xfId="4906"/>
    <cellStyle name="Input cel 3 5 6 9" xfId="36843"/>
    <cellStyle name="Input cel 3 5 7" xfId="2964"/>
    <cellStyle name="Input cel 3 5 7 2" xfId="10199"/>
    <cellStyle name="Input cel 3 5 7 2 2" xfId="40421"/>
    <cellStyle name="Input cel 3 5 7 3" xfId="35329"/>
    <cellStyle name="Input cel 3 5 8" xfId="5077"/>
    <cellStyle name="Input cel 3 5 8 2" xfId="11530"/>
    <cellStyle name="Input cel 3 5 8 2 2" xfId="41655"/>
    <cellStyle name="Input cel 3 5 8 3" xfId="36920"/>
    <cellStyle name="Input cel 3 5 9" xfId="5476"/>
    <cellStyle name="Input cel 3 5 9 2" xfId="11903"/>
    <cellStyle name="Input cel 3 5 9 2 2" xfId="41814"/>
    <cellStyle name="Input cel 3 5 9 3" xfId="37092"/>
    <cellStyle name="Input cel 3 6" xfId="640"/>
    <cellStyle name="Input cel 3 6 10" xfId="13611"/>
    <cellStyle name="Input cel 3 6 10 2" xfId="42613"/>
    <cellStyle name="Input cel 3 6 11" xfId="14196"/>
    <cellStyle name="Input cel 3 6 11 2" xfId="42877"/>
    <cellStyle name="Input cel 3 6 12" xfId="14385"/>
    <cellStyle name="Input cel 3 6 12 2" xfId="42962"/>
    <cellStyle name="Input cel 3 6 13" xfId="15124"/>
    <cellStyle name="Input cel 3 6 13 2" xfId="43298"/>
    <cellStyle name="Input cel 3 6 14" xfId="2724"/>
    <cellStyle name="Input cel 3 6 15" xfId="35177"/>
    <cellStyle name="Input cel 3 6 2" xfId="1034"/>
    <cellStyle name="Input cel 3 6 2 10" xfId="13684"/>
    <cellStyle name="Input cel 3 6 2 10 2" xfId="42637"/>
    <cellStyle name="Input cel 3 6 2 11" xfId="14011"/>
    <cellStyle name="Input cel 3 6 2 11 2" xfId="42795"/>
    <cellStyle name="Input cel 3 6 2 12" xfId="14025"/>
    <cellStyle name="Input cel 3 6 2 12 2" xfId="42801"/>
    <cellStyle name="Input cel 3 6 2 13" xfId="2834"/>
    <cellStyle name="Input cel 3 6 2 14" xfId="35258"/>
    <cellStyle name="Input cel 3 6 2 2" xfId="1802"/>
    <cellStyle name="Input cel 3 6 2 2 10" xfId="4329"/>
    <cellStyle name="Input cel 3 6 2 2 11" xfId="36478"/>
    <cellStyle name="Input cel 3 6 2 2 2" xfId="746"/>
    <cellStyle name="Input cel 3 6 2 2 2 2" xfId="5784"/>
    <cellStyle name="Input cel 3 6 2 2 2 2 2" xfId="12182"/>
    <cellStyle name="Input cel 3 6 2 2 2 2 2 2" xfId="41942"/>
    <cellStyle name="Input cel 3 6 2 2 2 2 3" xfId="37237"/>
    <cellStyle name="Input cel 3 6 2 2 2 3" xfId="5982"/>
    <cellStyle name="Input cel 3 6 2 2 2 3 2" xfId="12361"/>
    <cellStyle name="Input cel 3 6 2 2 2 3 2 2" xfId="42032"/>
    <cellStyle name="Input cel 3 6 2 2 2 3 3" xfId="37333"/>
    <cellStyle name="Input cel 3 6 2 2 2 4" xfId="7441"/>
    <cellStyle name="Input cel 3 6 2 2 2 4 2" xfId="38106"/>
    <cellStyle name="Input cel 3 6 2 2 2 5" xfId="14030"/>
    <cellStyle name="Input cel 3 6 2 2 2 5 2" xfId="42803"/>
    <cellStyle name="Input cel 3 6 2 2 2 6" xfId="14017"/>
    <cellStyle name="Input cel 3 6 2 2 2 6 2" xfId="42798"/>
    <cellStyle name="Input cel 3 6 2 2 2 7" xfId="13721"/>
    <cellStyle name="Input cel 3 6 2 2 2 7 2" xfId="42662"/>
    <cellStyle name="Input cel 3 6 2 2 2 8" xfId="3282"/>
    <cellStyle name="Input cel 3 6 2 2 2 9" xfId="35574"/>
    <cellStyle name="Input cel 3 6 2 2 3" xfId="2521"/>
    <cellStyle name="Input cel 3 6 2 2 3 2" xfId="6403"/>
    <cellStyle name="Input cel 3 6 2 2 3 2 2" xfId="12739"/>
    <cellStyle name="Input cel 3 6 2 2 3 2 2 2" xfId="42207"/>
    <cellStyle name="Input cel 3 6 2 2 3 2 3" xfId="37528"/>
    <cellStyle name="Input cel 3 6 2 2 3 3" xfId="7139"/>
    <cellStyle name="Input cel 3 6 2 2 3 3 2" xfId="13426"/>
    <cellStyle name="Input cel 3 6 2 2 3 3 2 2" xfId="42524"/>
    <cellStyle name="Input cel 3 6 2 2 3 3 3" xfId="37861"/>
    <cellStyle name="Input cel 3 6 2 2 3 4" xfId="9065"/>
    <cellStyle name="Input cel 3 6 2 2 3 4 2" xfId="39378"/>
    <cellStyle name="Input cel 3 6 2 2 3 5" xfId="15089"/>
    <cellStyle name="Input cel 3 6 2 2 3 5 2" xfId="43285"/>
    <cellStyle name="Input cel 3 6 2 2 3 6" xfId="15783"/>
    <cellStyle name="Input cel 3 6 2 2 3 6 2" xfId="43599"/>
    <cellStyle name="Input cel 3 6 2 2 3 7" xfId="16401"/>
    <cellStyle name="Input cel 3 6 2 2 3 7 2" xfId="43884"/>
    <cellStyle name="Input cel 3 6 2 2 3 8" xfId="5048"/>
    <cellStyle name="Input cel 3 6 2 2 3 9" xfId="36909"/>
    <cellStyle name="Input cel 3 6 2 2 4" xfId="5368"/>
    <cellStyle name="Input cel 3 6 2 2 4 2" xfId="11802"/>
    <cellStyle name="Input cel 3 6 2 2 4 2 2" xfId="41769"/>
    <cellStyle name="Input cel 3 6 2 2 4 3" xfId="37042"/>
    <cellStyle name="Input cel 3 6 2 2 5" xfId="6536"/>
    <cellStyle name="Input cel 3 6 2 2 5 2" xfId="12850"/>
    <cellStyle name="Input cel 3 6 2 2 5 2 2" xfId="42260"/>
    <cellStyle name="Input cel 3 6 2 2 5 3" xfId="37587"/>
    <cellStyle name="Input cel 3 6 2 2 6" xfId="8346"/>
    <cellStyle name="Input cel 3 6 2 2 6 2" xfId="38947"/>
    <cellStyle name="Input cel 3 6 2 2 7" xfId="14477"/>
    <cellStyle name="Input cel 3 6 2 2 7 2" xfId="43001"/>
    <cellStyle name="Input cel 3 6 2 2 8" xfId="15205"/>
    <cellStyle name="Input cel 3 6 2 2 8 2" xfId="43332"/>
    <cellStyle name="Input cel 3 6 2 2 9" xfId="15864"/>
    <cellStyle name="Input cel 3 6 2 2 9 2" xfId="43635"/>
    <cellStyle name="Input cel 3 6 2 3" xfId="2245"/>
    <cellStyle name="Input cel 3 6 2 3 2" xfId="2855"/>
    <cellStyle name="Input cel 3 6 2 3 2 2" xfId="10100"/>
    <cellStyle name="Input cel 3 6 2 3 2 2 2" xfId="40364"/>
    <cellStyle name="Input cel 3 6 2 3 2 3" xfId="35265"/>
    <cellStyle name="Input cel 3 6 2 3 3" xfId="6863"/>
    <cellStyle name="Input cel 3 6 2 3 3 2" xfId="13150"/>
    <cellStyle name="Input cel 3 6 2 3 3 2 2" xfId="42391"/>
    <cellStyle name="Input cel 3 6 2 3 3 3" xfId="37728"/>
    <cellStyle name="Input cel 3 6 2 3 4" xfId="8789"/>
    <cellStyle name="Input cel 3 6 2 3 4 2" xfId="39245"/>
    <cellStyle name="Input cel 3 6 2 3 5" xfId="14813"/>
    <cellStyle name="Input cel 3 6 2 3 5 2" xfId="43152"/>
    <cellStyle name="Input cel 3 6 2 3 6" xfId="15507"/>
    <cellStyle name="Input cel 3 6 2 3 6 2" xfId="43466"/>
    <cellStyle name="Input cel 3 6 2 3 7" xfId="16125"/>
    <cellStyle name="Input cel 3 6 2 3 7 2" xfId="43751"/>
    <cellStyle name="Input cel 3 6 2 3 8" xfId="4772"/>
    <cellStyle name="Input cel 3 6 2 3 9" xfId="36776"/>
    <cellStyle name="Input cel 3 6 2 4" xfId="2017"/>
    <cellStyle name="Input cel 3 6 2 4 2" xfId="5240"/>
    <cellStyle name="Input cel 3 6 2 4 2 2" xfId="11682"/>
    <cellStyle name="Input cel 3 6 2 4 2 2 2" xfId="41719"/>
    <cellStyle name="Input cel 3 6 2 4 2 3" xfId="36989"/>
    <cellStyle name="Input cel 3 6 2 4 3" xfId="6635"/>
    <cellStyle name="Input cel 3 6 2 4 3 2" xfId="12922"/>
    <cellStyle name="Input cel 3 6 2 4 3 2 2" xfId="42289"/>
    <cellStyle name="Input cel 3 6 2 4 3 3" xfId="37626"/>
    <cellStyle name="Input cel 3 6 2 4 4" xfId="8561"/>
    <cellStyle name="Input cel 3 6 2 4 4 2" xfId="39143"/>
    <cellStyle name="Input cel 3 6 2 4 5" xfId="14585"/>
    <cellStyle name="Input cel 3 6 2 4 5 2" xfId="43050"/>
    <cellStyle name="Input cel 3 6 2 4 6" xfId="15279"/>
    <cellStyle name="Input cel 3 6 2 4 6 2" xfId="43364"/>
    <cellStyle name="Input cel 3 6 2 4 7" xfId="15897"/>
    <cellStyle name="Input cel 3 6 2 4 7 2" xfId="43649"/>
    <cellStyle name="Input cel 3 6 2 4 8" xfId="4544"/>
    <cellStyle name="Input cel 3 6 2 4 9" xfId="36674"/>
    <cellStyle name="Input cel 3 6 2 5" xfId="6145"/>
    <cellStyle name="Input cel 3 6 2 5 2" xfId="12511"/>
    <cellStyle name="Input cel 3 6 2 5 2 2" xfId="42111"/>
    <cellStyle name="Input cel 3 6 2 5 3" xfId="37417"/>
    <cellStyle name="Input cel 3 6 2 6" xfId="5176"/>
    <cellStyle name="Input cel 3 6 2 6 2" xfId="11625"/>
    <cellStyle name="Input cel 3 6 2 6 2 2" xfId="41696"/>
    <cellStyle name="Input cel 3 6 2 6 3" xfId="36963"/>
    <cellStyle name="Input cel 3 6 2 7" xfId="3574"/>
    <cellStyle name="Input cel 3 6 2 7 2" xfId="10710"/>
    <cellStyle name="Input cel 3 6 2 7 2 2" xfId="40863"/>
    <cellStyle name="Input cel 3 6 2 7 3" xfId="35814"/>
    <cellStyle name="Input cel 3 6 2 8" xfId="6566"/>
    <cellStyle name="Input cel 3 6 2 8 2" xfId="37599"/>
    <cellStyle name="Input cel 3 6 2 9" xfId="13792"/>
    <cellStyle name="Input cel 3 6 2 9 2" xfId="42701"/>
    <cellStyle name="Input cel 3 6 3" xfId="1191"/>
    <cellStyle name="Input cel 3 6 3 10" xfId="14258"/>
    <cellStyle name="Input cel 3 6 3 10 2" xfId="42902"/>
    <cellStyle name="Input cel 3 6 3 11" xfId="14496"/>
    <cellStyle name="Input cel 3 6 3 11 2" xfId="43008"/>
    <cellStyle name="Input cel 3 6 3 12" xfId="3718"/>
    <cellStyle name="Input cel 3 6 3 13" xfId="35932"/>
    <cellStyle name="Input cel 3 6 3 2" xfId="2079"/>
    <cellStyle name="Input cel 3 6 3 2 2" xfId="5836"/>
    <cellStyle name="Input cel 3 6 3 2 2 2" xfId="12232"/>
    <cellStyle name="Input cel 3 6 3 2 2 2 2" xfId="41967"/>
    <cellStyle name="Input cel 3 6 3 2 2 3" xfId="37262"/>
    <cellStyle name="Input cel 3 6 3 2 3" xfId="6697"/>
    <cellStyle name="Input cel 3 6 3 2 3 2" xfId="12984"/>
    <cellStyle name="Input cel 3 6 3 2 3 2 2" xfId="42316"/>
    <cellStyle name="Input cel 3 6 3 2 3 3" xfId="37653"/>
    <cellStyle name="Input cel 3 6 3 2 4" xfId="8623"/>
    <cellStyle name="Input cel 3 6 3 2 4 2" xfId="39170"/>
    <cellStyle name="Input cel 3 6 3 2 5" xfId="14647"/>
    <cellStyle name="Input cel 3 6 3 2 5 2" xfId="43077"/>
    <cellStyle name="Input cel 3 6 3 2 6" xfId="15341"/>
    <cellStyle name="Input cel 3 6 3 2 6 2" xfId="43391"/>
    <cellStyle name="Input cel 3 6 3 2 7" xfId="15959"/>
    <cellStyle name="Input cel 3 6 3 2 7 2" xfId="43676"/>
    <cellStyle name="Input cel 3 6 3 2 8" xfId="4606"/>
    <cellStyle name="Input cel 3 6 3 2 9" xfId="36701"/>
    <cellStyle name="Input cel 3 6 3 3" xfId="2137"/>
    <cellStyle name="Input cel 3 6 3 3 2" xfId="5486"/>
    <cellStyle name="Input cel 3 6 3 3 2 2" xfId="11912"/>
    <cellStyle name="Input cel 3 6 3 3 2 2 2" xfId="41818"/>
    <cellStyle name="Input cel 3 6 3 3 2 3" xfId="37097"/>
    <cellStyle name="Input cel 3 6 3 3 3" xfId="6755"/>
    <cellStyle name="Input cel 3 6 3 3 3 2" xfId="13042"/>
    <cellStyle name="Input cel 3 6 3 3 3 2 2" xfId="42344"/>
    <cellStyle name="Input cel 3 6 3 3 3 3" xfId="37681"/>
    <cellStyle name="Input cel 3 6 3 3 4" xfId="8681"/>
    <cellStyle name="Input cel 3 6 3 3 4 2" xfId="39198"/>
    <cellStyle name="Input cel 3 6 3 3 5" xfId="14705"/>
    <cellStyle name="Input cel 3 6 3 3 5 2" xfId="43105"/>
    <cellStyle name="Input cel 3 6 3 3 6" xfId="15399"/>
    <cellStyle name="Input cel 3 6 3 3 6 2" xfId="43419"/>
    <cellStyle name="Input cel 3 6 3 3 7" xfId="16017"/>
    <cellStyle name="Input cel 3 6 3 3 7 2" xfId="43704"/>
    <cellStyle name="Input cel 3 6 3 3 8" xfId="4664"/>
    <cellStyle name="Input cel 3 6 3 3 9" xfId="36729"/>
    <cellStyle name="Input cel 3 6 3 4" xfId="5870"/>
    <cellStyle name="Input cel 3 6 3 4 2" xfId="12261"/>
    <cellStyle name="Input cel 3 6 3 4 2 2" xfId="41980"/>
    <cellStyle name="Input cel 3 6 3 4 3" xfId="37277"/>
    <cellStyle name="Input cel 3 6 3 5" xfId="5431"/>
    <cellStyle name="Input cel 3 6 3 5 2" xfId="11861"/>
    <cellStyle name="Input cel 3 6 3 5 2 2" xfId="41792"/>
    <cellStyle name="Input cel 3 6 3 5 3" xfId="37068"/>
    <cellStyle name="Input cel 3 6 3 6" xfId="6482"/>
    <cellStyle name="Input cel 3 6 3 6 2" xfId="12801"/>
    <cellStyle name="Input cel 3 6 3 6 2 2" xfId="42235"/>
    <cellStyle name="Input cel 3 6 3 6 3" xfId="37559"/>
    <cellStyle name="Input cel 3 6 3 7" xfId="7202"/>
    <cellStyle name="Input cel 3 6 3 7 2" xfId="37886"/>
    <cellStyle name="Input cel 3 6 3 8" xfId="13907"/>
    <cellStyle name="Input cel 3 6 3 8 2" xfId="42751"/>
    <cellStyle name="Input cel 3 6 3 9" xfId="14033"/>
    <cellStyle name="Input cel 3 6 3 9 2" xfId="42804"/>
    <cellStyle name="Input cel 3 6 4" xfId="2377"/>
    <cellStyle name="Input cel 3 6 4 2" xfId="5725"/>
    <cellStyle name="Input cel 3 6 4 2 2" xfId="12131"/>
    <cellStyle name="Input cel 3 6 4 2 2 2" xfId="41919"/>
    <cellStyle name="Input cel 3 6 4 2 3" xfId="37210"/>
    <cellStyle name="Input cel 3 6 4 3" xfId="6995"/>
    <cellStyle name="Input cel 3 6 4 3 2" xfId="13282"/>
    <cellStyle name="Input cel 3 6 4 3 2 2" xfId="42456"/>
    <cellStyle name="Input cel 3 6 4 3 3" xfId="37793"/>
    <cellStyle name="Input cel 3 6 4 4" xfId="8921"/>
    <cellStyle name="Input cel 3 6 4 4 2" xfId="39310"/>
    <cellStyle name="Input cel 3 6 4 5" xfId="14945"/>
    <cellStyle name="Input cel 3 6 4 5 2" xfId="43217"/>
    <cellStyle name="Input cel 3 6 4 6" xfId="15639"/>
    <cellStyle name="Input cel 3 6 4 6 2" xfId="43531"/>
    <cellStyle name="Input cel 3 6 4 7" xfId="16257"/>
    <cellStyle name="Input cel 3 6 4 7 2" xfId="43816"/>
    <cellStyle name="Input cel 3 6 4 8" xfId="4904"/>
    <cellStyle name="Input cel 3 6 4 9" xfId="36841"/>
    <cellStyle name="Input cel 3 6 5" xfId="2097"/>
    <cellStyle name="Input cel 3 6 5 2" xfId="5544"/>
    <cellStyle name="Input cel 3 6 5 2 2" xfId="11966"/>
    <cellStyle name="Input cel 3 6 5 2 2 2" xfId="41841"/>
    <cellStyle name="Input cel 3 6 5 2 3" xfId="37123"/>
    <cellStyle name="Input cel 3 6 5 3" xfId="6715"/>
    <cellStyle name="Input cel 3 6 5 3 2" xfId="13002"/>
    <cellStyle name="Input cel 3 6 5 3 2 2" xfId="42325"/>
    <cellStyle name="Input cel 3 6 5 3 3" xfId="37662"/>
    <cellStyle name="Input cel 3 6 5 4" xfId="8641"/>
    <cellStyle name="Input cel 3 6 5 4 2" xfId="39179"/>
    <cellStyle name="Input cel 3 6 5 5" xfId="14665"/>
    <cellStyle name="Input cel 3 6 5 5 2" xfId="43086"/>
    <cellStyle name="Input cel 3 6 5 6" xfId="15359"/>
    <cellStyle name="Input cel 3 6 5 6 2" xfId="43400"/>
    <cellStyle name="Input cel 3 6 5 7" xfId="15977"/>
    <cellStyle name="Input cel 3 6 5 7 2" xfId="43685"/>
    <cellStyle name="Input cel 3 6 5 8" xfId="4624"/>
    <cellStyle name="Input cel 3 6 5 9" xfId="36710"/>
    <cellStyle name="Input cel 3 6 6" xfId="2965"/>
    <cellStyle name="Input cel 3 6 6 2" xfId="10200"/>
    <cellStyle name="Input cel 3 6 6 2 2" xfId="40422"/>
    <cellStyle name="Input cel 3 6 6 3" xfId="35330"/>
    <cellStyle name="Input cel 3 6 7" xfId="5273"/>
    <cellStyle name="Input cel 3 6 7 2" xfId="11710"/>
    <cellStyle name="Input cel 3 6 7 2 2" xfId="41730"/>
    <cellStyle name="Input cel 3 6 7 3" xfId="37002"/>
    <cellStyle name="Input cel 3 6 8" xfId="5703"/>
    <cellStyle name="Input cel 3 6 8 2" xfId="12109"/>
    <cellStyle name="Input cel 3 6 8 2 2" xfId="41909"/>
    <cellStyle name="Input cel 3 6 8 3" xfId="37200"/>
    <cellStyle name="Input cel 3 6 9" xfId="5677"/>
    <cellStyle name="Input cel 3 6 9 2" xfId="37183"/>
    <cellStyle name="Input cel 3 7" xfId="35042"/>
    <cellStyle name="Input cel 4" xfId="188"/>
    <cellStyle name="Input cel 4 10" xfId="5621"/>
    <cellStyle name="Input cel 4 10 2" xfId="37158"/>
    <cellStyle name="Input cel 4 11" xfId="9923"/>
    <cellStyle name="Input cel 4 11 2" xfId="40209"/>
    <cellStyle name="Input cel 4 12" xfId="13709"/>
    <cellStyle name="Input cel 4 12 2" xfId="42654"/>
    <cellStyle name="Input cel 4 13" xfId="14066"/>
    <cellStyle name="Input cel 4 13 2" xfId="42820"/>
    <cellStyle name="Input cel 4 14" xfId="13580"/>
    <cellStyle name="Input cel 4 14 2" xfId="42593"/>
    <cellStyle name="Input cel 4 15" xfId="2541"/>
    <cellStyle name="Input cel 4 16" xfId="35019"/>
    <cellStyle name="Input cel 4 2" xfId="503"/>
    <cellStyle name="Input cel 4 2 10" xfId="9884"/>
    <cellStyle name="Input cel 4 2 10 2" xfId="40180"/>
    <cellStyle name="Input cel 4 2 11" xfId="13451"/>
    <cellStyle name="Input cel 4 2 11 2" xfId="42533"/>
    <cellStyle name="Input cel 4 2 12" xfId="9879"/>
    <cellStyle name="Input cel 4 2 12 2" xfId="40177"/>
    <cellStyle name="Input cel 4 2 13" xfId="2638"/>
    <cellStyle name="Input cel 4 2 14" xfId="35095"/>
    <cellStyle name="Input cel 4 2 2" xfId="1612"/>
    <cellStyle name="Input cel 4 2 2 10" xfId="4139"/>
    <cellStyle name="Input cel 4 2 2 11" xfId="36321"/>
    <cellStyle name="Input cel 4 2 2 2" xfId="2260"/>
    <cellStyle name="Input cel 4 2 2 2 2" xfId="6044"/>
    <cellStyle name="Input cel 4 2 2 2 2 2" xfId="12418"/>
    <cellStyle name="Input cel 4 2 2 2 2 2 2" xfId="42063"/>
    <cellStyle name="Input cel 4 2 2 2 2 3" xfId="37366"/>
    <cellStyle name="Input cel 4 2 2 2 3" xfId="6878"/>
    <cellStyle name="Input cel 4 2 2 2 3 2" xfId="13165"/>
    <cellStyle name="Input cel 4 2 2 2 3 2 2" xfId="42398"/>
    <cellStyle name="Input cel 4 2 2 2 3 3" xfId="37735"/>
    <cellStyle name="Input cel 4 2 2 2 4" xfId="8804"/>
    <cellStyle name="Input cel 4 2 2 2 4 2" xfId="39252"/>
    <cellStyle name="Input cel 4 2 2 2 5" xfId="14828"/>
    <cellStyle name="Input cel 4 2 2 2 5 2" xfId="43159"/>
    <cellStyle name="Input cel 4 2 2 2 6" xfId="15522"/>
    <cellStyle name="Input cel 4 2 2 2 6 2" xfId="43473"/>
    <cellStyle name="Input cel 4 2 2 2 7" xfId="16140"/>
    <cellStyle name="Input cel 4 2 2 2 7 2" xfId="43758"/>
    <cellStyle name="Input cel 4 2 2 2 8" xfId="4787"/>
    <cellStyle name="Input cel 4 2 2 2 9" xfId="36783"/>
    <cellStyle name="Input cel 4 2 2 3" xfId="2174"/>
    <cellStyle name="Input cel 4 2 2 3 2" xfId="5467"/>
    <cellStyle name="Input cel 4 2 2 3 2 2" xfId="11895"/>
    <cellStyle name="Input cel 4 2 2 3 2 2 2" xfId="41809"/>
    <cellStyle name="Input cel 4 2 2 3 2 3" xfId="37086"/>
    <cellStyle name="Input cel 4 2 2 3 3" xfId="6792"/>
    <cellStyle name="Input cel 4 2 2 3 3 2" xfId="13079"/>
    <cellStyle name="Input cel 4 2 2 3 3 2 2" xfId="42360"/>
    <cellStyle name="Input cel 4 2 2 3 3 3" xfId="37697"/>
    <cellStyle name="Input cel 4 2 2 3 4" xfId="8718"/>
    <cellStyle name="Input cel 4 2 2 3 4 2" xfId="39214"/>
    <cellStyle name="Input cel 4 2 2 3 5" xfId="14742"/>
    <cellStyle name="Input cel 4 2 2 3 5 2" xfId="43121"/>
    <cellStyle name="Input cel 4 2 2 3 6" xfId="15436"/>
    <cellStyle name="Input cel 4 2 2 3 6 2" xfId="43435"/>
    <cellStyle name="Input cel 4 2 2 3 7" xfId="16054"/>
    <cellStyle name="Input cel 4 2 2 3 7 2" xfId="43720"/>
    <cellStyle name="Input cel 4 2 2 3 8" xfId="4701"/>
    <cellStyle name="Input cel 4 2 2 3 9" xfId="36745"/>
    <cellStyle name="Input cel 4 2 2 4" xfId="6371"/>
    <cellStyle name="Input cel 4 2 2 4 2" xfId="12709"/>
    <cellStyle name="Input cel 4 2 2 4 2 2" xfId="42195"/>
    <cellStyle name="Input cel 4 2 2 4 3" xfId="37516"/>
    <cellStyle name="Input cel 4 2 2 5" xfId="6436"/>
    <cellStyle name="Input cel 4 2 2 5 2" xfId="12766"/>
    <cellStyle name="Input cel 4 2 2 5 2 2" xfId="42215"/>
    <cellStyle name="Input cel 4 2 2 5 3" xfId="37536"/>
    <cellStyle name="Input cel 4 2 2 6" xfId="8177"/>
    <cellStyle name="Input cel 4 2 2 6 2" xfId="38796"/>
    <cellStyle name="Input cel 4 2 2 7" xfId="14360"/>
    <cellStyle name="Input cel 4 2 2 7 2" xfId="42951"/>
    <cellStyle name="Input cel 4 2 2 8" xfId="15110"/>
    <cellStyle name="Input cel 4 2 2 8 2" xfId="43293"/>
    <cellStyle name="Input cel 4 2 2 9" xfId="15801"/>
    <cellStyle name="Input cel 4 2 2 9 2" xfId="43605"/>
    <cellStyle name="Input cel 4 2 3" xfId="716"/>
    <cellStyle name="Input cel 4 2 3 2" xfId="5397"/>
    <cellStyle name="Input cel 4 2 3 2 2" xfId="11831"/>
    <cellStyle name="Input cel 4 2 3 2 2 2" xfId="41781"/>
    <cellStyle name="Input cel 4 2 3 2 3" xfId="37054"/>
    <cellStyle name="Input cel 4 2 3 3" xfId="5327"/>
    <cellStyle name="Input cel 4 2 3 3 2" xfId="11763"/>
    <cellStyle name="Input cel 4 2 3 3 2 2" xfId="41750"/>
    <cellStyle name="Input cel 4 2 3 3 3" xfId="37022"/>
    <cellStyle name="Input cel 4 2 3 4" xfId="7411"/>
    <cellStyle name="Input cel 4 2 3 4 2" xfId="38082"/>
    <cellStyle name="Input cel 4 2 3 5" xfId="9895"/>
    <cellStyle name="Input cel 4 2 3 5 2" xfId="40186"/>
    <cellStyle name="Input cel 4 2 3 6" xfId="13461"/>
    <cellStyle name="Input cel 4 2 3 6 2" xfId="42537"/>
    <cellStyle name="Input cel 4 2 3 7" xfId="13655"/>
    <cellStyle name="Input cel 4 2 3 7 2" xfId="42627"/>
    <cellStyle name="Input cel 4 2 3 8" xfId="3252"/>
    <cellStyle name="Input cel 4 2 3 9" xfId="35550"/>
    <cellStyle name="Input cel 4 2 4" xfId="795"/>
    <cellStyle name="Input cel 4 2 4 2" xfId="6171"/>
    <cellStyle name="Input cel 4 2 4 2 2" xfId="12536"/>
    <cellStyle name="Input cel 4 2 4 2 2 2" xfId="42122"/>
    <cellStyle name="Input cel 4 2 4 2 3" xfId="37429"/>
    <cellStyle name="Input cel 4 2 4 3" xfId="5921"/>
    <cellStyle name="Input cel 4 2 4 3 2" xfId="12306"/>
    <cellStyle name="Input cel 4 2 4 3 2 2" xfId="42002"/>
    <cellStyle name="Input cel 4 2 4 3 3" xfId="37301"/>
    <cellStyle name="Input cel 4 2 4 4" xfId="7490"/>
    <cellStyle name="Input cel 4 2 4 4 2" xfId="38125"/>
    <cellStyle name="Input cel 4 2 4 5" xfId="10716"/>
    <cellStyle name="Input cel 4 2 4 5 2" xfId="40866"/>
    <cellStyle name="Input cel 4 2 4 6" xfId="13594"/>
    <cellStyle name="Input cel 4 2 4 6 2" xfId="42604"/>
    <cellStyle name="Input cel 4 2 4 7" xfId="14173"/>
    <cellStyle name="Input cel 4 2 4 7 2" xfId="42866"/>
    <cellStyle name="Input cel 4 2 4 8" xfId="3331"/>
    <cellStyle name="Input cel 4 2 4 9" xfId="35593"/>
    <cellStyle name="Input cel 4 2 5" xfId="5211"/>
    <cellStyle name="Input cel 4 2 5 2" xfId="11657"/>
    <cellStyle name="Input cel 4 2 5 2 2" xfId="41708"/>
    <cellStyle name="Input cel 4 2 5 3" xfId="36976"/>
    <cellStyle name="Input cel 4 2 6" xfId="5925"/>
    <cellStyle name="Input cel 4 2 6 2" xfId="12310"/>
    <cellStyle name="Input cel 4 2 6 2 2" xfId="42005"/>
    <cellStyle name="Input cel 4 2 6 3" xfId="37304"/>
    <cellStyle name="Input cel 4 2 7" xfId="5562"/>
    <cellStyle name="Input cel 4 2 7 2" xfId="11981"/>
    <cellStyle name="Input cel 4 2 7 2 2" xfId="41848"/>
    <cellStyle name="Input cel 4 2 7 3" xfId="37132"/>
    <cellStyle name="Input cel 4 2 8" xfId="5623"/>
    <cellStyle name="Input cel 4 2 8 2" xfId="37159"/>
    <cellStyle name="Input cel 4 2 9" xfId="13513"/>
    <cellStyle name="Input cel 4 2 9 2" xfId="42564"/>
    <cellStyle name="Input cel 4 3" xfId="1054"/>
    <cellStyle name="Input cel 4 3 10" xfId="14435"/>
    <cellStyle name="Input cel 4 3 10 2" xfId="42979"/>
    <cellStyle name="Input cel 4 3 11" xfId="15163"/>
    <cellStyle name="Input cel 4 3 11 2" xfId="43310"/>
    <cellStyle name="Input cel 4 3 12" xfId="3581"/>
    <cellStyle name="Input cel 4 3 13" xfId="35819"/>
    <cellStyle name="Input cel 4 3 2" xfId="2396"/>
    <cellStyle name="Input cel 4 3 2 2" xfId="6015"/>
    <cellStyle name="Input cel 4 3 2 2 2" xfId="12391"/>
    <cellStyle name="Input cel 4 3 2 2 2 2" xfId="42042"/>
    <cellStyle name="Input cel 4 3 2 2 3" xfId="37344"/>
    <cellStyle name="Input cel 4 3 2 3" xfId="7014"/>
    <cellStyle name="Input cel 4 3 2 3 2" xfId="13301"/>
    <cellStyle name="Input cel 4 3 2 3 2 2" xfId="42466"/>
    <cellStyle name="Input cel 4 3 2 3 3" xfId="37803"/>
    <cellStyle name="Input cel 4 3 2 4" xfId="8940"/>
    <cellStyle name="Input cel 4 3 2 4 2" xfId="39320"/>
    <cellStyle name="Input cel 4 3 2 5" xfId="14964"/>
    <cellStyle name="Input cel 4 3 2 5 2" xfId="43227"/>
    <cellStyle name="Input cel 4 3 2 6" xfId="15658"/>
    <cellStyle name="Input cel 4 3 2 6 2" xfId="43541"/>
    <cellStyle name="Input cel 4 3 2 7" xfId="16276"/>
    <cellStyle name="Input cel 4 3 2 7 2" xfId="43826"/>
    <cellStyle name="Input cel 4 3 2 8" xfId="4923"/>
    <cellStyle name="Input cel 4 3 2 9" xfId="36851"/>
    <cellStyle name="Input cel 4 3 3" xfId="2306"/>
    <cellStyle name="Input cel 4 3 3 2" xfId="5318"/>
    <cellStyle name="Input cel 4 3 3 2 2" xfId="11754"/>
    <cellStyle name="Input cel 4 3 3 2 2 2" xfId="41745"/>
    <cellStyle name="Input cel 4 3 3 2 3" xfId="37017"/>
    <cellStyle name="Input cel 4 3 3 3" xfId="6924"/>
    <cellStyle name="Input cel 4 3 3 3 2" xfId="13211"/>
    <cellStyle name="Input cel 4 3 3 3 2 2" xfId="42422"/>
    <cellStyle name="Input cel 4 3 3 3 3" xfId="37759"/>
    <cellStyle name="Input cel 4 3 3 4" xfId="8850"/>
    <cellStyle name="Input cel 4 3 3 4 2" xfId="39276"/>
    <cellStyle name="Input cel 4 3 3 5" xfId="14874"/>
    <cellStyle name="Input cel 4 3 3 5 2" xfId="43183"/>
    <cellStyle name="Input cel 4 3 3 6" xfId="15568"/>
    <cellStyle name="Input cel 4 3 3 6 2" xfId="43497"/>
    <cellStyle name="Input cel 4 3 3 7" xfId="16186"/>
    <cellStyle name="Input cel 4 3 3 7 2" xfId="43782"/>
    <cellStyle name="Input cel 4 3 3 8" xfId="4833"/>
    <cellStyle name="Input cel 4 3 3 9" xfId="36807"/>
    <cellStyle name="Input cel 4 3 4" xfId="3569"/>
    <cellStyle name="Input cel 4 3 4 2" xfId="10706"/>
    <cellStyle name="Input cel 4 3 4 2 2" xfId="40861"/>
    <cellStyle name="Input cel 4 3 4 3" xfId="35811"/>
    <cellStyle name="Input cel 4 3 5" xfId="5416"/>
    <cellStyle name="Input cel 4 3 5 2" xfId="11848"/>
    <cellStyle name="Input cel 4 3 5 2 2" xfId="41786"/>
    <cellStyle name="Input cel 4 3 5 3" xfId="37060"/>
    <cellStyle name="Input cel 4 3 6" xfId="5706"/>
    <cellStyle name="Input cel 4 3 6 2" xfId="12112"/>
    <cellStyle name="Input cel 4 3 6 2 2" xfId="41910"/>
    <cellStyle name="Input cel 4 3 6 3" xfId="37201"/>
    <cellStyle name="Input cel 4 3 7" xfId="6573"/>
    <cellStyle name="Input cel 4 3 7 2" xfId="37601"/>
    <cellStyle name="Input cel 4 3 8" xfId="13811"/>
    <cellStyle name="Input cel 4 3 8 2" xfId="42709"/>
    <cellStyle name="Input cel 4 3 9" xfId="14253"/>
    <cellStyle name="Input cel 4 3 9 2" xfId="42900"/>
    <cellStyle name="Input cel 4 4" xfId="1488"/>
    <cellStyle name="Input cel 4 4 10" xfId="14349"/>
    <cellStyle name="Input cel 4 4 10 2" xfId="42945"/>
    <cellStyle name="Input cel 4 4 11" xfId="14567"/>
    <cellStyle name="Input cel 4 4 11 2" xfId="43040"/>
    <cellStyle name="Input cel 4 4 12" xfId="4015"/>
    <cellStyle name="Input cel 4 4 13" xfId="36213"/>
    <cellStyle name="Input cel 4 4 2" xfId="2225"/>
    <cellStyle name="Input cel 4 4 2 2" xfId="5688"/>
    <cellStyle name="Input cel 4 4 2 2 2" xfId="12094"/>
    <cellStyle name="Input cel 4 4 2 2 2 2" xfId="41899"/>
    <cellStyle name="Input cel 4 4 2 2 3" xfId="37190"/>
    <cellStyle name="Input cel 4 4 2 3" xfId="6843"/>
    <cellStyle name="Input cel 4 4 2 3 2" xfId="13130"/>
    <cellStyle name="Input cel 4 4 2 3 2 2" xfId="42380"/>
    <cellStyle name="Input cel 4 4 2 3 3" xfId="37717"/>
    <cellStyle name="Input cel 4 4 2 4" xfId="8769"/>
    <cellStyle name="Input cel 4 4 2 4 2" xfId="39234"/>
    <cellStyle name="Input cel 4 4 2 5" xfId="14793"/>
    <cellStyle name="Input cel 4 4 2 5 2" xfId="43141"/>
    <cellStyle name="Input cel 4 4 2 6" xfId="15487"/>
    <cellStyle name="Input cel 4 4 2 6 2" xfId="43455"/>
    <cellStyle name="Input cel 4 4 2 7" xfId="16105"/>
    <cellStyle name="Input cel 4 4 2 7 2" xfId="43740"/>
    <cellStyle name="Input cel 4 4 2 8" xfId="4752"/>
    <cellStyle name="Input cel 4 4 2 9" xfId="36765"/>
    <cellStyle name="Input cel 4 4 3" xfId="2062"/>
    <cellStyle name="Input cel 4 4 3 2" xfId="5365"/>
    <cellStyle name="Input cel 4 4 3 2 2" xfId="11799"/>
    <cellStyle name="Input cel 4 4 3 2 2 2" xfId="41768"/>
    <cellStyle name="Input cel 4 4 3 2 3" xfId="37041"/>
    <cellStyle name="Input cel 4 4 3 3" xfId="6680"/>
    <cellStyle name="Input cel 4 4 3 3 2" xfId="12967"/>
    <cellStyle name="Input cel 4 4 3 3 2 2" xfId="42307"/>
    <cellStyle name="Input cel 4 4 3 3 3" xfId="37644"/>
    <cellStyle name="Input cel 4 4 3 4" xfId="8606"/>
    <cellStyle name="Input cel 4 4 3 4 2" xfId="39161"/>
    <cellStyle name="Input cel 4 4 3 5" xfId="14630"/>
    <cellStyle name="Input cel 4 4 3 5 2" xfId="43068"/>
    <cellStyle name="Input cel 4 4 3 6" xfId="15324"/>
    <cellStyle name="Input cel 4 4 3 6 2" xfId="43382"/>
    <cellStyle name="Input cel 4 4 3 7" xfId="15942"/>
    <cellStyle name="Input cel 4 4 3 7 2" xfId="43667"/>
    <cellStyle name="Input cel 4 4 3 8" xfId="4589"/>
    <cellStyle name="Input cel 4 4 3 9" xfId="36692"/>
    <cellStyle name="Input cel 4 4 4" xfId="6130"/>
    <cellStyle name="Input cel 4 4 4 2" xfId="12498"/>
    <cellStyle name="Input cel 4 4 4 2 2" xfId="42105"/>
    <cellStyle name="Input cel 4 4 4 3" xfId="37409"/>
    <cellStyle name="Input cel 4 4 5" xfId="5680"/>
    <cellStyle name="Input cel 4 4 5 2" xfId="12086"/>
    <cellStyle name="Input cel 4 4 5 2 2" xfId="41895"/>
    <cellStyle name="Input cel 4 4 5 3" xfId="37186"/>
    <cellStyle name="Input cel 4 4 6" xfId="6618"/>
    <cellStyle name="Input cel 4 4 6 2" xfId="12905"/>
    <cellStyle name="Input cel 4 4 6 2 2" xfId="42280"/>
    <cellStyle name="Input cel 4 4 6 3" xfId="37617"/>
    <cellStyle name="Input cel 4 4 7" xfId="5471"/>
    <cellStyle name="Input cel 4 4 7 2" xfId="37089"/>
    <cellStyle name="Input cel 4 4 8" xfId="14079"/>
    <cellStyle name="Input cel 4 4 8 2" xfId="42825"/>
    <cellStyle name="Input cel 4 4 9" xfId="13596"/>
    <cellStyle name="Input cel 4 4 9 2" xfId="42605"/>
    <cellStyle name="Input cel 4 5" xfId="2376"/>
    <cellStyle name="Input cel 4 5 2" xfId="3024"/>
    <cellStyle name="Input cel 4 5 2 2" xfId="10256"/>
    <cellStyle name="Input cel 4 5 2 2 2" xfId="40445"/>
    <cellStyle name="Input cel 4 5 2 3" xfId="35354"/>
    <cellStyle name="Input cel 4 5 3" xfId="6994"/>
    <cellStyle name="Input cel 4 5 3 2" xfId="13281"/>
    <cellStyle name="Input cel 4 5 3 2 2" xfId="42455"/>
    <cellStyle name="Input cel 4 5 3 3" xfId="37792"/>
    <cellStyle name="Input cel 4 5 4" xfId="8920"/>
    <cellStyle name="Input cel 4 5 4 2" xfId="39309"/>
    <cellStyle name="Input cel 4 5 5" xfId="14944"/>
    <cellStyle name="Input cel 4 5 5 2" xfId="43216"/>
    <cellStyle name="Input cel 4 5 6" xfId="15638"/>
    <cellStyle name="Input cel 4 5 6 2" xfId="43530"/>
    <cellStyle name="Input cel 4 5 7" xfId="16256"/>
    <cellStyle name="Input cel 4 5 7 2" xfId="43815"/>
    <cellStyle name="Input cel 4 5 8" xfId="4903"/>
    <cellStyle name="Input cel 4 5 9" xfId="36840"/>
    <cellStyle name="Input cel 4 6" xfId="2457"/>
    <cellStyle name="Input cel 4 6 2" xfId="5150"/>
    <cellStyle name="Input cel 4 6 2 2" xfId="11599"/>
    <cellStyle name="Input cel 4 6 2 2 2" xfId="41687"/>
    <cellStyle name="Input cel 4 6 2 3" xfId="36954"/>
    <cellStyle name="Input cel 4 6 3" xfId="7075"/>
    <cellStyle name="Input cel 4 6 3 2" xfId="13362"/>
    <cellStyle name="Input cel 4 6 3 2 2" xfId="42494"/>
    <cellStyle name="Input cel 4 6 3 3" xfId="37831"/>
    <cellStyle name="Input cel 4 6 4" xfId="9001"/>
    <cellStyle name="Input cel 4 6 4 2" xfId="39348"/>
    <cellStyle name="Input cel 4 6 5" xfId="15025"/>
    <cellStyle name="Input cel 4 6 5 2" xfId="43255"/>
    <cellStyle name="Input cel 4 6 6" xfId="15719"/>
    <cellStyle name="Input cel 4 6 6 2" xfId="43569"/>
    <cellStyle name="Input cel 4 6 7" xfId="16337"/>
    <cellStyle name="Input cel 4 6 7 2" xfId="43854"/>
    <cellStyle name="Input cel 4 6 8" xfId="4984"/>
    <cellStyle name="Input cel 4 6 9" xfId="36879"/>
    <cellStyle name="Input cel 4 7" xfId="6217"/>
    <cellStyle name="Input cel 4 7 2" xfId="12578"/>
    <cellStyle name="Input cel 4 7 2 2" xfId="42143"/>
    <cellStyle name="Input cel 4 7 3" xfId="37452"/>
    <cellStyle name="Input cel 4 8" xfId="6117"/>
    <cellStyle name="Input cel 4 8 2" xfId="12487"/>
    <cellStyle name="Input cel 4 8 2 2" xfId="42098"/>
    <cellStyle name="Input cel 4 8 3" xfId="37402"/>
    <cellStyle name="Input cel 4 9" xfId="6170"/>
    <cellStyle name="Input cel 4 9 2" xfId="12535"/>
    <cellStyle name="Input cel 4 9 2 2" xfId="42121"/>
    <cellStyle name="Input cel 4 9 3" xfId="37428"/>
    <cellStyle name="Input cel 5" xfId="496"/>
    <cellStyle name="Input cel 5 10" xfId="7169"/>
    <cellStyle name="Input cel 5 10 2" xfId="37871"/>
    <cellStyle name="Input cel 5 11" xfId="13507"/>
    <cellStyle name="Input cel 5 11 2" xfId="42561"/>
    <cellStyle name="Input cel 5 12" xfId="10895"/>
    <cellStyle name="Input cel 5 12 2" xfId="41037"/>
    <cellStyle name="Input cel 5 13" xfId="13446"/>
    <cellStyle name="Input cel 5 13 2" xfId="42530"/>
    <cellStyle name="Input cel 5 14" xfId="10814"/>
    <cellStyle name="Input cel 5 14 2" xfId="40958"/>
    <cellStyle name="Input cel 5 15" xfId="2609"/>
    <cellStyle name="Input cel 5 16" xfId="35075"/>
    <cellStyle name="Input cel 5 2" xfId="571"/>
    <cellStyle name="Input cel 5 2 10" xfId="13676"/>
    <cellStyle name="Input cel 5 2 10 2" xfId="42634"/>
    <cellStyle name="Input cel 5 2 11" xfId="13938"/>
    <cellStyle name="Input cel 5 2 11 2" xfId="42765"/>
    <cellStyle name="Input cel 5 2 12" xfId="13723"/>
    <cellStyle name="Input cel 5 2 12 2" xfId="42663"/>
    <cellStyle name="Input cel 5 2 13" xfId="2820"/>
    <cellStyle name="Input cel 5 2 14" xfId="35251"/>
    <cellStyle name="Input cel 5 2 2" xfId="1788"/>
    <cellStyle name="Input cel 5 2 2 10" xfId="4315"/>
    <cellStyle name="Input cel 5 2 2 11" xfId="36471"/>
    <cellStyle name="Input cel 5 2 2 2" xfId="2431"/>
    <cellStyle name="Input cel 5 2 2 2 2" xfId="5787"/>
    <cellStyle name="Input cel 5 2 2 2 2 2" xfId="12185"/>
    <cellStyle name="Input cel 5 2 2 2 2 2 2" xfId="41945"/>
    <cellStyle name="Input cel 5 2 2 2 2 3" xfId="37240"/>
    <cellStyle name="Input cel 5 2 2 2 3" xfId="7049"/>
    <cellStyle name="Input cel 5 2 2 2 3 2" xfId="13336"/>
    <cellStyle name="Input cel 5 2 2 2 3 2 2" xfId="42482"/>
    <cellStyle name="Input cel 5 2 2 2 3 3" xfId="37819"/>
    <cellStyle name="Input cel 5 2 2 2 4" xfId="8975"/>
    <cellStyle name="Input cel 5 2 2 2 4 2" xfId="39336"/>
    <cellStyle name="Input cel 5 2 2 2 5" xfId="14999"/>
    <cellStyle name="Input cel 5 2 2 2 5 2" xfId="43243"/>
    <cellStyle name="Input cel 5 2 2 2 6" xfId="15693"/>
    <cellStyle name="Input cel 5 2 2 2 6 2" xfId="43557"/>
    <cellStyle name="Input cel 5 2 2 2 7" xfId="16311"/>
    <cellStyle name="Input cel 5 2 2 2 7 2" xfId="43842"/>
    <cellStyle name="Input cel 5 2 2 2 8" xfId="4958"/>
    <cellStyle name="Input cel 5 2 2 2 9" xfId="36867"/>
    <cellStyle name="Input cel 5 2 2 3" xfId="2507"/>
    <cellStyle name="Input cel 5 2 2 3 2" xfId="6389"/>
    <cellStyle name="Input cel 5 2 2 3 2 2" xfId="12725"/>
    <cellStyle name="Input cel 5 2 2 3 2 2 2" xfId="42200"/>
    <cellStyle name="Input cel 5 2 2 3 2 3" xfId="37521"/>
    <cellStyle name="Input cel 5 2 2 3 3" xfId="7125"/>
    <cellStyle name="Input cel 5 2 2 3 3 2" xfId="13412"/>
    <cellStyle name="Input cel 5 2 2 3 3 2 2" xfId="42517"/>
    <cellStyle name="Input cel 5 2 2 3 3 3" xfId="37854"/>
    <cellStyle name="Input cel 5 2 2 3 4" xfId="9051"/>
    <cellStyle name="Input cel 5 2 2 3 4 2" xfId="39371"/>
    <cellStyle name="Input cel 5 2 2 3 5" xfId="15075"/>
    <cellStyle name="Input cel 5 2 2 3 5 2" xfId="43278"/>
    <cellStyle name="Input cel 5 2 2 3 6" xfId="15769"/>
    <cellStyle name="Input cel 5 2 2 3 6 2" xfId="43592"/>
    <cellStyle name="Input cel 5 2 2 3 7" xfId="16387"/>
    <cellStyle name="Input cel 5 2 2 3 7 2" xfId="43877"/>
    <cellStyle name="Input cel 5 2 2 3 8" xfId="5034"/>
    <cellStyle name="Input cel 5 2 2 3 9" xfId="36902"/>
    <cellStyle name="Input cel 5 2 2 4" xfId="3181"/>
    <cellStyle name="Input cel 5 2 2 4 2" xfId="10410"/>
    <cellStyle name="Input cel 5 2 2 4 2 2" xfId="40576"/>
    <cellStyle name="Input cel 5 2 2 4 3" xfId="35487"/>
    <cellStyle name="Input cel 5 2 2 5" xfId="6522"/>
    <cellStyle name="Input cel 5 2 2 5 2" xfId="12836"/>
    <cellStyle name="Input cel 5 2 2 5 2 2" xfId="42253"/>
    <cellStyle name="Input cel 5 2 2 5 3" xfId="37580"/>
    <cellStyle name="Input cel 5 2 2 6" xfId="8332"/>
    <cellStyle name="Input cel 5 2 2 6 2" xfId="38940"/>
    <cellStyle name="Input cel 5 2 2 7" xfId="14463"/>
    <cellStyle name="Input cel 5 2 2 7 2" xfId="42994"/>
    <cellStyle name="Input cel 5 2 2 8" xfId="15191"/>
    <cellStyle name="Input cel 5 2 2 8 2" xfId="43325"/>
    <cellStyle name="Input cel 5 2 2 9" xfId="15850"/>
    <cellStyle name="Input cel 5 2 2 9 2" xfId="43628"/>
    <cellStyle name="Input cel 5 2 3" xfId="2199"/>
    <cellStyle name="Input cel 5 2 3 2" xfId="5862"/>
    <cellStyle name="Input cel 5 2 3 2 2" xfId="12253"/>
    <cellStyle name="Input cel 5 2 3 2 2 2" xfId="41978"/>
    <cellStyle name="Input cel 5 2 3 2 3" xfId="37275"/>
    <cellStyle name="Input cel 5 2 3 3" xfId="6817"/>
    <cellStyle name="Input cel 5 2 3 3 2" xfId="13104"/>
    <cellStyle name="Input cel 5 2 3 3 2 2" xfId="42372"/>
    <cellStyle name="Input cel 5 2 3 3 3" xfId="37709"/>
    <cellStyle name="Input cel 5 2 3 4" xfId="8743"/>
    <cellStyle name="Input cel 5 2 3 4 2" xfId="39226"/>
    <cellStyle name="Input cel 5 2 3 5" xfId="14767"/>
    <cellStyle name="Input cel 5 2 3 5 2" xfId="43133"/>
    <cellStyle name="Input cel 5 2 3 6" xfId="15461"/>
    <cellStyle name="Input cel 5 2 3 6 2" xfId="43447"/>
    <cellStyle name="Input cel 5 2 3 7" xfId="16079"/>
    <cellStyle name="Input cel 5 2 3 7 2" xfId="43732"/>
    <cellStyle name="Input cel 5 2 3 8" xfId="4726"/>
    <cellStyle name="Input cel 5 2 3 9" xfId="36757"/>
    <cellStyle name="Input cel 5 2 4" xfId="2085"/>
    <cellStyle name="Input cel 5 2 4 2" xfId="5979"/>
    <cellStyle name="Input cel 5 2 4 2 2" xfId="12358"/>
    <cellStyle name="Input cel 5 2 4 2 2 2" xfId="42030"/>
    <cellStyle name="Input cel 5 2 4 2 3" xfId="37331"/>
    <cellStyle name="Input cel 5 2 4 3" xfId="6703"/>
    <cellStyle name="Input cel 5 2 4 3 2" xfId="12990"/>
    <cellStyle name="Input cel 5 2 4 3 2 2" xfId="42318"/>
    <cellStyle name="Input cel 5 2 4 3 3" xfId="37655"/>
    <cellStyle name="Input cel 5 2 4 4" xfId="8629"/>
    <cellStyle name="Input cel 5 2 4 4 2" xfId="39172"/>
    <cellStyle name="Input cel 5 2 4 5" xfId="14653"/>
    <cellStyle name="Input cel 5 2 4 5 2" xfId="43079"/>
    <cellStyle name="Input cel 5 2 4 6" xfId="15347"/>
    <cellStyle name="Input cel 5 2 4 6 2" xfId="43393"/>
    <cellStyle name="Input cel 5 2 4 7" xfId="15965"/>
    <cellStyle name="Input cel 5 2 4 7 2" xfId="43678"/>
    <cellStyle name="Input cel 5 2 4 8" xfId="4612"/>
    <cellStyle name="Input cel 5 2 4 9" xfId="36703"/>
    <cellStyle name="Input cel 5 2 5" xfId="3566"/>
    <cellStyle name="Input cel 5 2 5 2" xfId="10703"/>
    <cellStyle name="Input cel 5 2 5 2 2" xfId="40860"/>
    <cellStyle name="Input cel 5 2 5 3" xfId="35810"/>
    <cellStyle name="Input cel 5 2 6" xfId="6346"/>
    <cellStyle name="Input cel 5 2 6 2" xfId="12688"/>
    <cellStyle name="Input cel 5 2 6 2 2" xfId="42184"/>
    <cellStyle name="Input cel 5 2 6 3" xfId="37503"/>
    <cellStyle name="Input cel 5 2 7" xfId="3066"/>
    <cellStyle name="Input cel 5 2 7 2" xfId="10296"/>
    <cellStyle name="Input cel 5 2 7 2 2" xfId="40474"/>
    <cellStyle name="Input cel 5 2 7 3" xfId="35385"/>
    <cellStyle name="Input cel 5 2 8" xfId="7157"/>
    <cellStyle name="Input cel 5 2 8 2" xfId="37868"/>
    <cellStyle name="Input cel 5 2 9" xfId="13564"/>
    <cellStyle name="Input cel 5 2 9 2" xfId="42584"/>
    <cellStyle name="Input cel 5 3" xfId="1122"/>
    <cellStyle name="Input cel 5 3 10" xfId="13758"/>
    <cellStyle name="Input cel 5 3 10 2" xfId="42683"/>
    <cellStyle name="Input cel 5 3 11" xfId="14283"/>
    <cellStyle name="Input cel 5 3 11 2" xfId="42915"/>
    <cellStyle name="Input cel 5 3 12" xfId="3649"/>
    <cellStyle name="Input cel 5 3 13" xfId="35870"/>
    <cellStyle name="Input cel 5 3 2" xfId="2153"/>
    <cellStyle name="Input cel 5 3 2 2" xfId="5821"/>
    <cellStyle name="Input cel 5 3 2 2 2" xfId="12218"/>
    <cellStyle name="Input cel 5 3 2 2 2 2" xfId="41960"/>
    <cellStyle name="Input cel 5 3 2 2 3" xfId="37255"/>
    <cellStyle name="Input cel 5 3 2 3" xfId="6771"/>
    <cellStyle name="Input cel 5 3 2 3 2" xfId="13058"/>
    <cellStyle name="Input cel 5 3 2 3 2 2" xfId="42351"/>
    <cellStyle name="Input cel 5 3 2 3 3" xfId="37688"/>
    <cellStyle name="Input cel 5 3 2 4" xfId="8697"/>
    <cellStyle name="Input cel 5 3 2 4 2" xfId="39205"/>
    <cellStyle name="Input cel 5 3 2 5" xfId="14721"/>
    <cellStyle name="Input cel 5 3 2 5 2" xfId="43112"/>
    <cellStyle name="Input cel 5 3 2 6" xfId="15415"/>
    <cellStyle name="Input cel 5 3 2 6 2" xfId="43426"/>
    <cellStyle name="Input cel 5 3 2 7" xfId="16033"/>
    <cellStyle name="Input cel 5 3 2 7 2" xfId="43711"/>
    <cellStyle name="Input cel 5 3 2 8" xfId="4680"/>
    <cellStyle name="Input cel 5 3 2 9" xfId="36736"/>
    <cellStyle name="Input cel 5 3 3" xfId="2148"/>
    <cellStyle name="Input cel 5 3 3 2" xfId="5742"/>
    <cellStyle name="Input cel 5 3 3 2 2" xfId="12147"/>
    <cellStyle name="Input cel 5 3 3 2 2 2" xfId="41926"/>
    <cellStyle name="Input cel 5 3 3 2 3" xfId="37218"/>
    <cellStyle name="Input cel 5 3 3 3" xfId="6766"/>
    <cellStyle name="Input cel 5 3 3 3 2" xfId="13053"/>
    <cellStyle name="Input cel 5 3 3 3 2 2" xfId="42348"/>
    <cellStyle name="Input cel 5 3 3 3 3" xfId="37685"/>
    <cellStyle name="Input cel 5 3 3 4" xfId="8692"/>
    <cellStyle name="Input cel 5 3 3 4 2" xfId="39202"/>
    <cellStyle name="Input cel 5 3 3 5" xfId="14716"/>
    <cellStyle name="Input cel 5 3 3 5 2" xfId="43109"/>
    <cellStyle name="Input cel 5 3 3 6" xfId="15410"/>
    <cellStyle name="Input cel 5 3 3 6 2" xfId="43423"/>
    <cellStyle name="Input cel 5 3 3 7" xfId="16028"/>
    <cellStyle name="Input cel 5 3 3 7 2" xfId="43708"/>
    <cellStyle name="Input cel 5 3 3 8" xfId="4675"/>
    <cellStyle name="Input cel 5 3 3 9" xfId="36733"/>
    <cellStyle name="Input cel 5 3 4" xfId="6054"/>
    <cellStyle name="Input cel 5 3 4 2" xfId="12428"/>
    <cellStyle name="Input cel 5 3 4 2 2" xfId="42070"/>
    <cellStyle name="Input cel 5 3 4 3" xfId="37373"/>
    <cellStyle name="Input cel 5 3 5" xfId="6364"/>
    <cellStyle name="Input cel 5 3 5 2" xfId="12704"/>
    <cellStyle name="Input cel 5 3 5 2 2" xfId="42193"/>
    <cellStyle name="Input cel 5 3 5 3" xfId="37513"/>
    <cellStyle name="Input cel 5 3 6" xfId="6609"/>
    <cellStyle name="Input cel 5 3 6 2" xfId="12899"/>
    <cellStyle name="Input cel 5 3 6 2 2" xfId="42278"/>
    <cellStyle name="Input cel 5 3 6 3" xfId="37615"/>
    <cellStyle name="Input cel 5 3 7" xfId="7171"/>
    <cellStyle name="Input cel 5 3 7 2" xfId="37873"/>
    <cellStyle name="Input cel 5 3 8" xfId="13862"/>
    <cellStyle name="Input cel 5 3 8 2" xfId="42731"/>
    <cellStyle name="Input cel 5 3 9" xfId="13951"/>
    <cellStyle name="Input cel 5 3 9 2" xfId="42770"/>
    <cellStyle name="Input cel 5 4" xfId="1551"/>
    <cellStyle name="Input cel 5 4 10" xfId="14527"/>
    <cellStyle name="Input cel 5 4 10 2" xfId="43021"/>
    <cellStyle name="Input cel 5 4 11" xfId="15241"/>
    <cellStyle name="Input cel 5 4 11 2" xfId="43345"/>
    <cellStyle name="Input cel 5 4 12" xfId="4078"/>
    <cellStyle name="Input cel 5 4 13" xfId="36264"/>
    <cellStyle name="Input cel 5 4 2" xfId="2321"/>
    <cellStyle name="Input cel 5 4 2 2" xfId="2912"/>
    <cellStyle name="Input cel 5 4 2 2 2" xfId="10154"/>
    <cellStyle name="Input cel 5 4 2 2 2 2" xfId="40402"/>
    <cellStyle name="Input cel 5 4 2 2 3" xfId="35305"/>
    <cellStyle name="Input cel 5 4 2 3" xfId="6939"/>
    <cellStyle name="Input cel 5 4 2 3 2" xfId="13226"/>
    <cellStyle name="Input cel 5 4 2 3 2 2" xfId="42429"/>
    <cellStyle name="Input cel 5 4 2 3 3" xfId="37766"/>
    <cellStyle name="Input cel 5 4 2 4" xfId="8865"/>
    <cellStyle name="Input cel 5 4 2 4 2" xfId="39283"/>
    <cellStyle name="Input cel 5 4 2 5" xfId="14889"/>
    <cellStyle name="Input cel 5 4 2 5 2" xfId="43190"/>
    <cellStyle name="Input cel 5 4 2 6" xfId="15583"/>
    <cellStyle name="Input cel 5 4 2 6 2" xfId="43504"/>
    <cellStyle name="Input cel 5 4 2 7" xfId="16201"/>
    <cellStyle name="Input cel 5 4 2 7 2" xfId="43789"/>
    <cellStyle name="Input cel 5 4 2 8" xfId="4848"/>
    <cellStyle name="Input cel 5 4 2 9" xfId="36814"/>
    <cellStyle name="Input cel 5 4 3" xfId="2034"/>
    <cellStyle name="Input cel 5 4 3 2" xfId="5353"/>
    <cellStyle name="Input cel 5 4 3 2 2" xfId="11788"/>
    <cellStyle name="Input cel 5 4 3 2 2 2" xfId="41762"/>
    <cellStyle name="Input cel 5 4 3 2 3" xfId="37035"/>
    <cellStyle name="Input cel 5 4 3 3" xfId="6652"/>
    <cellStyle name="Input cel 5 4 3 3 2" xfId="12939"/>
    <cellStyle name="Input cel 5 4 3 3 2 2" xfId="42298"/>
    <cellStyle name="Input cel 5 4 3 3 3" xfId="37635"/>
    <cellStyle name="Input cel 5 4 3 4" xfId="8578"/>
    <cellStyle name="Input cel 5 4 3 4 2" xfId="39152"/>
    <cellStyle name="Input cel 5 4 3 5" xfId="14602"/>
    <cellStyle name="Input cel 5 4 3 5 2" xfId="43059"/>
    <cellStyle name="Input cel 5 4 3 6" xfId="15296"/>
    <cellStyle name="Input cel 5 4 3 6 2" xfId="43373"/>
    <cellStyle name="Input cel 5 4 3 7" xfId="15914"/>
    <cellStyle name="Input cel 5 4 3 7 2" xfId="43658"/>
    <cellStyle name="Input cel 5 4 3 8" xfId="4561"/>
    <cellStyle name="Input cel 5 4 3 9" xfId="36683"/>
    <cellStyle name="Input cel 5 4 4" xfId="5437"/>
    <cellStyle name="Input cel 5 4 4 2" xfId="11866"/>
    <cellStyle name="Input cel 5 4 4 2 2" xfId="41793"/>
    <cellStyle name="Input cel 5 4 4 3" xfId="37069"/>
    <cellStyle name="Input cel 5 4 5" xfId="5491"/>
    <cellStyle name="Input cel 5 4 5 2" xfId="11917"/>
    <cellStyle name="Input cel 5 4 5 2 2" xfId="41820"/>
    <cellStyle name="Input cel 5 4 5 3" xfId="37099"/>
    <cellStyle name="Input cel 5 4 6" xfId="6459"/>
    <cellStyle name="Input cel 5 4 6 2" xfId="12782"/>
    <cellStyle name="Input cel 5 4 6 2 2" xfId="42226"/>
    <cellStyle name="Input cel 5 4 6 3" xfId="37549"/>
    <cellStyle name="Input cel 5 4 7" xfId="7212"/>
    <cellStyle name="Input cel 5 4 7 2" xfId="37890"/>
    <cellStyle name="Input cel 5 4 8" xfId="14125"/>
    <cellStyle name="Input cel 5 4 8 2" xfId="42848"/>
    <cellStyle name="Input cel 5 4 9" xfId="14295"/>
    <cellStyle name="Input cel 5 4 9 2" xfId="42919"/>
    <cellStyle name="Input cel 5 5" xfId="769"/>
    <cellStyle name="Input cel 5 5 2" xfId="5222"/>
    <cellStyle name="Input cel 5 5 2 2" xfId="11666"/>
    <cellStyle name="Input cel 5 5 2 2 2" xfId="41713"/>
    <cellStyle name="Input cel 5 5 2 3" xfId="36982"/>
    <cellStyle name="Input cel 5 5 3" xfId="6173"/>
    <cellStyle name="Input cel 5 5 3 2" xfId="12538"/>
    <cellStyle name="Input cel 5 5 3 2 2" xfId="42124"/>
    <cellStyle name="Input cel 5 5 3 3" xfId="37431"/>
    <cellStyle name="Input cel 5 5 4" xfId="7464"/>
    <cellStyle name="Input cel 5 5 4 2" xfId="38117"/>
    <cellStyle name="Input cel 5 5 5" xfId="13780"/>
    <cellStyle name="Input cel 5 5 5 2" xfId="42694"/>
    <cellStyle name="Input cel 5 5 6" xfId="14157"/>
    <cellStyle name="Input cel 5 5 6 2" xfId="42861"/>
    <cellStyle name="Input cel 5 5 7" xfId="14354"/>
    <cellStyle name="Input cel 5 5 7 2" xfId="42949"/>
    <cellStyle name="Input cel 5 5 8" xfId="3305"/>
    <cellStyle name="Input cel 5 5 9" xfId="35585"/>
    <cellStyle name="Input cel 5 6" xfId="2253"/>
    <cellStyle name="Input cel 5 6 2" xfId="5698"/>
    <cellStyle name="Input cel 5 6 2 2" xfId="12104"/>
    <cellStyle name="Input cel 5 6 2 2 2" xfId="41906"/>
    <cellStyle name="Input cel 5 6 2 3" xfId="37197"/>
    <cellStyle name="Input cel 5 6 3" xfId="6871"/>
    <cellStyle name="Input cel 5 6 3 2" xfId="13158"/>
    <cellStyle name="Input cel 5 6 3 2 2" xfId="42395"/>
    <cellStyle name="Input cel 5 6 3 3" xfId="37732"/>
    <cellStyle name="Input cel 5 6 4" xfId="8797"/>
    <cellStyle name="Input cel 5 6 4 2" xfId="39249"/>
    <cellStyle name="Input cel 5 6 5" xfId="14821"/>
    <cellStyle name="Input cel 5 6 5 2" xfId="43156"/>
    <cellStyle name="Input cel 5 6 6" xfId="15515"/>
    <cellStyle name="Input cel 5 6 6 2" xfId="43470"/>
    <cellStyle name="Input cel 5 6 7" xfId="16133"/>
    <cellStyle name="Input cel 5 6 7 2" xfId="43755"/>
    <cellStyle name="Input cel 5 6 8" xfId="4780"/>
    <cellStyle name="Input cel 5 6 9" xfId="36780"/>
    <cellStyle name="Input cel 5 7" xfId="6229"/>
    <cellStyle name="Input cel 5 7 2" xfId="12587"/>
    <cellStyle name="Input cel 5 7 2 2" xfId="42146"/>
    <cellStyle name="Input cel 5 7 3" xfId="37457"/>
    <cellStyle name="Input cel 5 8" xfId="5355"/>
    <cellStyle name="Input cel 5 8 2" xfId="11789"/>
    <cellStyle name="Input cel 5 8 2 2" xfId="41763"/>
    <cellStyle name="Input cel 5 8 3" xfId="37036"/>
    <cellStyle name="Input cel 5 9" xfId="5561"/>
    <cellStyle name="Input cel 5 9 2" xfId="11980"/>
    <cellStyle name="Input cel 5 9 2 2" xfId="41847"/>
    <cellStyle name="Input cel 5 9 3" xfId="37131"/>
    <cellStyle name="Input cel 6" xfId="472"/>
    <cellStyle name="Input cel 6 10" xfId="6244"/>
    <cellStyle name="Input cel 6 10 2" xfId="37463"/>
    <cellStyle name="Input cel 6 11" xfId="13483"/>
    <cellStyle name="Input cel 6 11 2" xfId="42548"/>
    <cellStyle name="Input cel 6 12" xfId="14141"/>
    <cellStyle name="Input cel 6 12 2" xfId="42854"/>
    <cellStyle name="Input cel 6 13" xfId="14248"/>
    <cellStyle name="Input cel 6 13 2" xfId="42898"/>
    <cellStyle name="Input cel 6 14" xfId="14431"/>
    <cellStyle name="Input cel 6 14 2" xfId="42978"/>
    <cellStyle name="Input cel 6 15" xfId="2585"/>
    <cellStyle name="Input cel 6 16" xfId="35062"/>
    <cellStyle name="Input cel 6 2" xfId="547"/>
    <cellStyle name="Input cel 6 2 10" xfId="13471"/>
    <cellStyle name="Input cel 6 2 10 2" xfId="42541"/>
    <cellStyle name="Input cel 6 2 11" xfId="14163"/>
    <cellStyle name="Input cel 6 2 11 2" xfId="42863"/>
    <cellStyle name="Input cel 6 2 12" xfId="14363"/>
    <cellStyle name="Input cel 6 2 12 2" xfId="42954"/>
    <cellStyle name="Input cel 6 2 13" xfId="2796"/>
    <cellStyle name="Input cel 6 2 14" xfId="35238"/>
    <cellStyle name="Input cel 6 2 2" xfId="1764"/>
    <cellStyle name="Input cel 6 2 2 10" xfId="4291"/>
    <cellStyle name="Input cel 6 2 2 11" xfId="36458"/>
    <cellStyle name="Input cel 6 2 2 2" xfId="2423"/>
    <cellStyle name="Input cel 6 2 2 2 2" xfId="5167"/>
    <cellStyle name="Input cel 6 2 2 2 2 2" xfId="11616"/>
    <cellStyle name="Input cel 6 2 2 2 2 2 2" xfId="41692"/>
    <cellStyle name="Input cel 6 2 2 2 2 3" xfId="36959"/>
    <cellStyle name="Input cel 6 2 2 2 3" xfId="7041"/>
    <cellStyle name="Input cel 6 2 2 2 3 2" xfId="13328"/>
    <cellStyle name="Input cel 6 2 2 2 3 2 2" xfId="42477"/>
    <cellStyle name="Input cel 6 2 2 2 3 3" xfId="37814"/>
    <cellStyle name="Input cel 6 2 2 2 4" xfId="8967"/>
    <cellStyle name="Input cel 6 2 2 2 4 2" xfId="39331"/>
    <cellStyle name="Input cel 6 2 2 2 5" xfId="14991"/>
    <cellStyle name="Input cel 6 2 2 2 5 2" xfId="43238"/>
    <cellStyle name="Input cel 6 2 2 2 6" xfId="15685"/>
    <cellStyle name="Input cel 6 2 2 2 6 2" xfId="43552"/>
    <cellStyle name="Input cel 6 2 2 2 7" xfId="16303"/>
    <cellStyle name="Input cel 6 2 2 2 7 2" xfId="43837"/>
    <cellStyle name="Input cel 6 2 2 2 8" xfId="4950"/>
    <cellStyle name="Input cel 6 2 2 2 9" xfId="36862"/>
    <cellStyle name="Input cel 6 2 2 3" xfId="2483"/>
    <cellStyle name="Input cel 6 2 2 3 2" xfId="5374"/>
    <cellStyle name="Input cel 6 2 2 3 2 2" xfId="11808"/>
    <cellStyle name="Input cel 6 2 2 3 2 2 2" xfId="41771"/>
    <cellStyle name="Input cel 6 2 2 3 2 3" xfId="37044"/>
    <cellStyle name="Input cel 6 2 2 3 3" xfId="7101"/>
    <cellStyle name="Input cel 6 2 2 3 3 2" xfId="13388"/>
    <cellStyle name="Input cel 6 2 2 3 3 2 2" xfId="42504"/>
    <cellStyle name="Input cel 6 2 2 3 3 3" xfId="37841"/>
    <cellStyle name="Input cel 6 2 2 3 4" xfId="9027"/>
    <cellStyle name="Input cel 6 2 2 3 4 2" xfId="39358"/>
    <cellStyle name="Input cel 6 2 2 3 5" xfId="15051"/>
    <cellStyle name="Input cel 6 2 2 3 5 2" xfId="43265"/>
    <cellStyle name="Input cel 6 2 2 3 6" xfId="15745"/>
    <cellStyle name="Input cel 6 2 2 3 6 2" xfId="43579"/>
    <cellStyle name="Input cel 6 2 2 3 7" xfId="16363"/>
    <cellStyle name="Input cel 6 2 2 3 7 2" xfId="43864"/>
    <cellStyle name="Input cel 6 2 2 3 8" xfId="5010"/>
    <cellStyle name="Input cel 6 2 2 3 9" xfId="36889"/>
    <cellStyle name="Input cel 6 2 2 4" xfId="5718"/>
    <cellStyle name="Input cel 6 2 2 4 2" xfId="12124"/>
    <cellStyle name="Input cel 6 2 2 4 2 2" xfId="41915"/>
    <cellStyle name="Input cel 6 2 2 4 3" xfId="37206"/>
    <cellStyle name="Input cel 6 2 2 5" xfId="6498"/>
    <cellStyle name="Input cel 6 2 2 5 2" xfId="12812"/>
    <cellStyle name="Input cel 6 2 2 5 2 2" xfId="42240"/>
    <cellStyle name="Input cel 6 2 2 5 3" xfId="37567"/>
    <cellStyle name="Input cel 6 2 2 6" xfId="8308"/>
    <cellStyle name="Input cel 6 2 2 6 2" xfId="38927"/>
    <cellStyle name="Input cel 6 2 2 7" xfId="14439"/>
    <cellStyle name="Input cel 6 2 2 7 2" xfId="42981"/>
    <cellStyle name="Input cel 6 2 2 8" xfId="15167"/>
    <cellStyle name="Input cel 6 2 2 8 2" xfId="43312"/>
    <cellStyle name="Input cel 6 2 2 9" xfId="15826"/>
    <cellStyle name="Input cel 6 2 2 9 2" xfId="43615"/>
    <cellStyle name="Input cel 6 2 3" xfId="2318"/>
    <cellStyle name="Input cel 6 2 3 2" xfId="5697"/>
    <cellStyle name="Input cel 6 2 3 2 2" xfId="12103"/>
    <cellStyle name="Input cel 6 2 3 2 2 2" xfId="41905"/>
    <cellStyle name="Input cel 6 2 3 2 3" xfId="37196"/>
    <cellStyle name="Input cel 6 2 3 3" xfId="6936"/>
    <cellStyle name="Input cel 6 2 3 3 2" xfId="13223"/>
    <cellStyle name="Input cel 6 2 3 3 2 2" xfId="42426"/>
    <cellStyle name="Input cel 6 2 3 3 3" xfId="37763"/>
    <cellStyle name="Input cel 6 2 3 4" xfId="8862"/>
    <cellStyle name="Input cel 6 2 3 4 2" xfId="39280"/>
    <cellStyle name="Input cel 6 2 3 5" xfId="14886"/>
    <cellStyle name="Input cel 6 2 3 5 2" xfId="43187"/>
    <cellStyle name="Input cel 6 2 3 6" xfId="15580"/>
    <cellStyle name="Input cel 6 2 3 6 2" xfId="43501"/>
    <cellStyle name="Input cel 6 2 3 7" xfId="16198"/>
    <cellStyle name="Input cel 6 2 3 7 2" xfId="43786"/>
    <cellStyle name="Input cel 6 2 3 8" xfId="4845"/>
    <cellStyle name="Input cel 6 2 3 9" xfId="36811"/>
    <cellStyle name="Input cel 6 2 4" xfId="2160"/>
    <cellStyle name="Input cel 6 2 4 2" xfId="5689"/>
    <cellStyle name="Input cel 6 2 4 2 2" xfId="12095"/>
    <cellStyle name="Input cel 6 2 4 2 2 2" xfId="41900"/>
    <cellStyle name="Input cel 6 2 4 2 3" xfId="37191"/>
    <cellStyle name="Input cel 6 2 4 3" xfId="6778"/>
    <cellStyle name="Input cel 6 2 4 3 2" xfId="13065"/>
    <cellStyle name="Input cel 6 2 4 3 2 2" xfId="42354"/>
    <cellStyle name="Input cel 6 2 4 3 3" xfId="37691"/>
    <cellStyle name="Input cel 6 2 4 4" xfId="8704"/>
    <cellStyle name="Input cel 6 2 4 4 2" xfId="39208"/>
    <cellStyle name="Input cel 6 2 4 5" xfId="14728"/>
    <cellStyle name="Input cel 6 2 4 5 2" xfId="43115"/>
    <cellStyle name="Input cel 6 2 4 6" xfId="15422"/>
    <cellStyle name="Input cel 6 2 4 6 2" xfId="43429"/>
    <cellStyle name="Input cel 6 2 4 7" xfId="16040"/>
    <cellStyle name="Input cel 6 2 4 7 2" xfId="43714"/>
    <cellStyle name="Input cel 6 2 4 8" xfId="4687"/>
    <cellStyle name="Input cel 6 2 4 9" xfId="36739"/>
    <cellStyle name="Input cel 6 2 5" xfId="3565"/>
    <cellStyle name="Input cel 6 2 5 2" xfId="10702"/>
    <cellStyle name="Input cel 6 2 5 2 2" xfId="40859"/>
    <cellStyle name="Input cel 6 2 5 3" xfId="35809"/>
    <cellStyle name="Input cel 6 2 6" xfId="2950"/>
    <cellStyle name="Input cel 6 2 6 2" xfId="10186"/>
    <cellStyle name="Input cel 6 2 6 2 2" xfId="40416"/>
    <cellStyle name="Input cel 6 2 6 3" xfId="35323"/>
    <cellStyle name="Input cel 6 2 7" xfId="6483"/>
    <cellStyle name="Input cel 6 2 7 2" xfId="12802"/>
    <cellStyle name="Input cel 6 2 7 2 2" xfId="42236"/>
    <cellStyle name="Input cel 6 2 7 3" xfId="37560"/>
    <cellStyle name="Input cel 6 2 8" xfId="7210"/>
    <cellStyle name="Input cel 6 2 8 2" xfId="37889"/>
    <cellStyle name="Input cel 6 2 9" xfId="13540"/>
    <cellStyle name="Input cel 6 2 9 2" xfId="42571"/>
    <cellStyle name="Input cel 6 3" xfId="1098"/>
    <cellStyle name="Input cel 6 3 10" xfId="14328"/>
    <cellStyle name="Input cel 6 3 10 2" xfId="42937"/>
    <cellStyle name="Input cel 6 3 11" xfId="14551"/>
    <cellStyle name="Input cel 6 3 11 2" xfId="43035"/>
    <cellStyle name="Input cel 6 3 12" xfId="3625"/>
    <cellStyle name="Input cel 6 3 13" xfId="35857"/>
    <cellStyle name="Input cel 6 3 2" xfId="2289"/>
    <cellStyle name="Input cel 6 3 2 2" xfId="5916"/>
    <cellStyle name="Input cel 6 3 2 2 2" xfId="12301"/>
    <cellStyle name="Input cel 6 3 2 2 2 2" xfId="42000"/>
    <cellStyle name="Input cel 6 3 2 2 3" xfId="37299"/>
    <cellStyle name="Input cel 6 3 2 3" xfId="6907"/>
    <cellStyle name="Input cel 6 3 2 3 2" xfId="13194"/>
    <cellStyle name="Input cel 6 3 2 3 2 2" xfId="42411"/>
    <cellStyle name="Input cel 6 3 2 3 3" xfId="37748"/>
    <cellStyle name="Input cel 6 3 2 4" xfId="8833"/>
    <cellStyle name="Input cel 6 3 2 4 2" xfId="39265"/>
    <cellStyle name="Input cel 6 3 2 5" xfId="14857"/>
    <cellStyle name="Input cel 6 3 2 5 2" xfId="43172"/>
    <cellStyle name="Input cel 6 3 2 6" xfId="15551"/>
    <cellStyle name="Input cel 6 3 2 6 2" xfId="43486"/>
    <cellStyle name="Input cel 6 3 2 7" xfId="16169"/>
    <cellStyle name="Input cel 6 3 2 7 2" xfId="43771"/>
    <cellStyle name="Input cel 6 3 2 8" xfId="4816"/>
    <cellStyle name="Input cel 6 3 2 9" xfId="36796"/>
    <cellStyle name="Input cel 6 3 3" xfId="713"/>
    <cellStyle name="Input cel 6 3 3 2" xfId="5720"/>
    <cellStyle name="Input cel 6 3 3 2 2" xfId="12126"/>
    <cellStyle name="Input cel 6 3 3 2 2 2" xfId="41917"/>
    <cellStyle name="Input cel 6 3 3 2 3" xfId="37208"/>
    <cellStyle name="Input cel 6 3 3 3" xfId="6312"/>
    <cellStyle name="Input cel 6 3 3 3 2" xfId="12660"/>
    <cellStyle name="Input cel 6 3 3 3 2 2" xfId="42175"/>
    <cellStyle name="Input cel 6 3 3 3 3" xfId="37491"/>
    <cellStyle name="Input cel 6 3 3 4" xfId="7408"/>
    <cellStyle name="Input cel 6 3 3 4 2" xfId="38080"/>
    <cellStyle name="Input cel 6 3 3 5" xfId="9892"/>
    <cellStyle name="Input cel 6 3 3 5 2" xfId="40184"/>
    <cellStyle name="Input cel 6 3 3 6" xfId="13458"/>
    <cellStyle name="Input cel 6 3 3 6 2" xfId="42535"/>
    <cellStyle name="Input cel 6 3 3 7" xfId="14174"/>
    <cellStyle name="Input cel 6 3 3 7 2" xfId="42867"/>
    <cellStyle name="Input cel 6 3 3 8" xfId="3249"/>
    <cellStyle name="Input cel 6 3 3 9" xfId="35548"/>
    <cellStyle name="Input cel 6 3 4" xfId="2999"/>
    <cellStyle name="Input cel 6 3 4 2" xfId="10233"/>
    <cellStyle name="Input cel 6 3 4 2 2" xfId="40432"/>
    <cellStyle name="Input cel 6 3 4 3" xfId="35341"/>
    <cellStyle name="Input cel 6 3 5" xfId="5653"/>
    <cellStyle name="Input cel 6 3 5 2" xfId="12062"/>
    <cellStyle name="Input cel 6 3 5 2 2" xfId="41882"/>
    <cellStyle name="Input cel 6 3 5 3" xfId="37172"/>
    <cellStyle name="Input cel 6 3 6" xfId="6476"/>
    <cellStyle name="Input cel 6 3 6 2" xfId="12798"/>
    <cellStyle name="Input cel 6 3 6 2 2" xfId="42232"/>
    <cellStyle name="Input cel 6 3 6 3" xfId="37555"/>
    <cellStyle name="Input cel 6 3 7" xfId="7177"/>
    <cellStyle name="Input cel 6 3 7 2" xfId="37875"/>
    <cellStyle name="Input cel 6 3 8" xfId="13838"/>
    <cellStyle name="Input cel 6 3 8 2" xfId="42718"/>
    <cellStyle name="Input cel 6 3 9" xfId="13601"/>
    <cellStyle name="Input cel 6 3 9 2" xfId="42608"/>
    <cellStyle name="Input cel 6 4" xfId="1527"/>
    <cellStyle name="Input cel 6 4 10" xfId="13753"/>
    <cellStyle name="Input cel 6 4 10 2" xfId="42682"/>
    <cellStyle name="Input cel 6 4 11" xfId="14045"/>
    <cellStyle name="Input cel 6 4 11 2" xfId="42810"/>
    <cellStyle name="Input cel 6 4 12" xfId="4054"/>
    <cellStyle name="Input cel 6 4 13" xfId="36251"/>
    <cellStyle name="Input cel 6 4 2" xfId="745"/>
    <cellStyle name="Input cel 6 4 2 2" xfId="5263"/>
    <cellStyle name="Input cel 6 4 2 2 2" xfId="11700"/>
    <cellStyle name="Input cel 6 4 2 2 2 2" xfId="41725"/>
    <cellStyle name="Input cel 6 4 2 2 3" xfId="36997"/>
    <cellStyle name="Input cel 6 4 2 3" xfId="5494"/>
    <cellStyle name="Input cel 6 4 2 3 2" xfId="11920"/>
    <cellStyle name="Input cel 6 4 2 3 2 2" xfId="41822"/>
    <cellStyle name="Input cel 6 4 2 3 3" xfId="37101"/>
    <cellStyle name="Input cel 6 4 2 4" xfId="7440"/>
    <cellStyle name="Input cel 6 4 2 4 2" xfId="38105"/>
    <cellStyle name="Input cel 6 4 2 5" xfId="14208"/>
    <cellStyle name="Input cel 6 4 2 5 2" xfId="42882"/>
    <cellStyle name="Input cel 6 4 2 6" xfId="14396"/>
    <cellStyle name="Input cel 6 4 2 6 2" xfId="42966"/>
    <cellStyle name="Input cel 6 4 2 7" xfId="15130"/>
    <cellStyle name="Input cel 6 4 2 7 2" xfId="43301"/>
    <cellStyle name="Input cel 6 4 2 8" xfId="3281"/>
    <cellStyle name="Input cel 6 4 2 9" xfId="35573"/>
    <cellStyle name="Input cel 6 4 3" xfId="2209"/>
    <cellStyle name="Input cel 6 4 3 2" xfId="5834"/>
    <cellStyle name="Input cel 6 4 3 2 2" xfId="12230"/>
    <cellStyle name="Input cel 6 4 3 2 2 2" xfId="41966"/>
    <cellStyle name="Input cel 6 4 3 2 3" xfId="37261"/>
    <cellStyle name="Input cel 6 4 3 3" xfId="6827"/>
    <cellStyle name="Input cel 6 4 3 3 2" xfId="13114"/>
    <cellStyle name="Input cel 6 4 3 3 2 2" xfId="42374"/>
    <cellStyle name="Input cel 6 4 3 3 3" xfId="37711"/>
    <cellStyle name="Input cel 6 4 3 4" xfId="8753"/>
    <cellStyle name="Input cel 6 4 3 4 2" xfId="39228"/>
    <cellStyle name="Input cel 6 4 3 5" xfId="14777"/>
    <cellStyle name="Input cel 6 4 3 5 2" xfId="43135"/>
    <cellStyle name="Input cel 6 4 3 6" xfId="15471"/>
    <cellStyle name="Input cel 6 4 3 6 2" xfId="43449"/>
    <cellStyle name="Input cel 6 4 3 7" xfId="16089"/>
    <cellStyle name="Input cel 6 4 3 7 2" xfId="43734"/>
    <cellStyle name="Input cel 6 4 3 8" xfId="4736"/>
    <cellStyle name="Input cel 6 4 3 9" xfId="36759"/>
    <cellStyle name="Input cel 6 4 4" xfId="5070"/>
    <cellStyle name="Input cel 6 4 4 2" xfId="11523"/>
    <cellStyle name="Input cel 6 4 4 2 2" xfId="41652"/>
    <cellStyle name="Input cel 6 4 4 3" xfId="36917"/>
    <cellStyle name="Input cel 6 4 5" xfId="5575"/>
    <cellStyle name="Input cel 6 4 5 2" xfId="11993"/>
    <cellStyle name="Input cel 6 4 5 2 2" xfId="41853"/>
    <cellStyle name="Input cel 6 4 5 3" xfId="37137"/>
    <cellStyle name="Input cel 6 4 6" xfId="6319"/>
    <cellStyle name="Input cel 6 4 6 2" xfId="12665"/>
    <cellStyle name="Input cel 6 4 6 2 2" xfId="42178"/>
    <cellStyle name="Input cel 6 4 6 3" xfId="37494"/>
    <cellStyle name="Input cel 6 4 7" xfId="7217"/>
    <cellStyle name="Input cel 6 4 7 2" xfId="37892"/>
    <cellStyle name="Input cel 6 4 8" xfId="14101"/>
    <cellStyle name="Input cel 6 4 8 2" xfId="42835"/>
    <cellStyle name="Input cel 6 4 9" xfId="13579"/>
    <cellStyle name="Input cel 6 4 9 2" xfId="42592"/>
    <cellStyle name="Input cel 6 5" xfId="2154"/>
    <cellStyle name="Input cel 6 5 2" xfId="5714"/>
    <cellStyle name="Input cel 6 5 2 2" xfId="12120"/>
    <cellStyle name="Input cel 6 5 2 2 2" xfId="41913"/>
    <cellStyle name="Input cel 6 5 2 3" xfId="37204"/>
    <cellStyle name="Input cel 6 5 3" xfId="6772"/>
    <cellStyle name="Input cel 6 5 3 2" xfId="13059"/>
    <cellStyle name="Input cel 6 5 3 2 2" xfId="42352"/>
    <cellStyle name="Input cel 6 5 3 3" xfId="37689"/>
    <cellStyle name="Input cel 6 5 4" xfId="8698"/>
    <cellStyle name="Input cel 6 5 4 2" xfId="39206"/>
    <cellStyle name="Input cel 6 5 5" xfId="14722"/>
    <cellStyle name="Input cel 6 5 5 2" xfId="43113"/>
    <cellStyle name="Input cel 6 5 6" xfId="15416"/>
    <cellStyle name="Input cel 6 5 6 2" xfId="43427"/>
    <cellStyle name="Input cel 6 5 7" xfId="16034"/>
    <cellStyle name="Input cel 6 5 7 2" xfId="43712"/>
    <cellStyle name="Input cel 6 5 8" xfId="4681"/>
    <cellStyle name="Input cel 6 5 9" xfId="36737"/>
    <cellStyle name="Input cel 6 6" xfId="2422"/>
    <cellStyle name="Input cel 6 6 2" xfId="5539"/>
    <cellStyle name="Input cel 6 6 2 2" xfId="11961"/>
    <cellStyle name="Input cel 6 6 2 2 2" xfId="41839"/>
    <cellStyle name="Input cel 6 6 2 3" xfId="37121"/>
    <cellStyle name="Input cel 6 6 3" xfId="7040"/>
    <cellStyle name="Input cel 6 6 3 2" xfId="13327"/>
    <cellStyle name="Input cel 6 6 3 2 2" xfId="42476"/>
    <cellStyle name="Input cel 6 6 3 3" xfId="37813"/>
    <cellStyle name="Input cel 6 6 4" xfId="8966"/>
    <cellStyle name="Input cel 6 6 4 2" xfId="39330"/>
    <cellStyle name="Input cel 6 6 5" xfId="14990"/>
    <cellStyle name="Input cel 6 6 5 2" xfId="43237"/>
    <cellStyle name="Input cel 6 6 6" xfId="15684"/>
    <cellStyle name="Input cel 6 6 6 2" xfId="43551"/>
    <cellStyle name="Input cel 6 6 7" xfId="16302"/>
    <cellStyle name="Input cel 6 6 7 2" xfId="43836"/>
    <cellStyle name="Input cel 6 6 8" xfId="4949"/>
    <cellStyle name="Input cel 6 6 9" xfId="36861"/>
    <cellStyle name="Input cel 6 7" xfId="6249"/>
    <cellStyle name="Input cel 6 7 2" xfId="12605"/>
    <cellStyle name="Input cel 6 7 2 2" xfId="42152"/>
    <cellStyle name="Input cel 6 7 3" xfId="37464"/>
    <cellStyle name="Input cel 6 8" xfId="2859"/>
    <cellStyle name="Input cel 6 8 2" xfId="10103"/>
    <cellStyle name="Input cel 6 8 2 2" xfId="40367"/>
    <cellStyle name="Input cel 6 8 3" xfId="35269"/>
    <cellStyle name="Input cel 6 9" xfId="5443"/>
    <cellStyle name="Input cel 6 9 2" xfId="11872"/>
    <cellStyle name="Input cel 6 9 2 2" xfId="41796"/>
    <cellStyle name="Input cel 6 9 3" xfId="37072"/>
    <cellStyle name="Input cel 7" xfId="650"/>
    <cellStyle name="Input cel 7 10" xfId="2942"/>
    <cellStyle name="Input cel 7 10 2" xfId="35318"/>
    <cellStyle name="Input cel 7 11" xfId="13621"/>
    <cellStyle name="Input cel 7 11 2" xfId="42618"/>
    <cellStyle name="Input cel 7 12" xfId="14068"/>
    <cellStyle name="Input cel 7 12 2" xfId="42821"/>
    <cellStyle name="Input cel 7 13" xfId="10820"/>
    <cellStyle name="Input cel 7 13 2" xfId="40963"/>
    <cellStyle name="Input cel 7 14" xfId="13946"/>
    <cellStyle name="Input cel 7 14 2" xfId="42767"/>
    <cellStyle name="Input cel 7 15" xfId="2734"/>
    <cellStyle name="Input cel 7 16" xfId="35182"/>
    <cellStyle name="Input cel 7 2" xfId="1044"/>
    <cellStyle name="Input cel 7 2 10" xfId="13996"/>
    <cellStyle name="Input cel 7 2 10 2" xfId="42787"/>
    <cellStyle name="Input cel 7 2 11" xfId="13474"/>
    <cellStyle name="Input cel 7 2 11 2" xfId="42542"/>
    <cellStyle name="Input cel 7 2 12" xfId="14247"/>
    <cellStyle name="Input cel 7 2 12 2" xfId="42897"/>
    <cellStyle name="Input cel 7 2 13" xfId="2844"/>
    <cellStyle name="Input cel 7 2 14" xfId="35263"/>
    <cellStyle name="Input cel 7 2 2" xfId="1812"/>
    <cellStyle name="Input cel 7 2 2 10" xfId="4339"/>
    <cellStyle name="Input cel 7 2 2 11" xfId="36483"/>
    <cellStyle name="Input cel 7 2 2 2" xfId="2353"/>
    <cellStyle name="Input cel 7 2 2 2 2" xfId="5376"/>
    <cellStyle name="Input cel 7 2 2 2 2 2" xfId="11810"/>
    <cellStyle name="Input cel 7 2 2 2 2 2 2" xfId="41772"/>
    <cellStyle name="Input cel 7 2 2 2 2 3" xfId="37045"/>
    <cellStyle name="Input cel 7 2 2 2 3" xfId="6971"/>
    <cellStyle name="Input cel 7 2 2 2 3 2" xfId="13258"/>
    <cellStyle name="Input cel 7 2 2 2 3 2 2" xfId="42442"/>
    <cellStyle name="Input cel 7 2 2 2 3 3" xfId="37779"/>
    <cellStyle name="Input cel 7 2 2 2 4" xfId="8897"/>
    <cellStyle name="Input cel 7 2 2 2 4 2" xfId="39296"/>
    <cellStyle name="Input cel 7 2 2 2 5" xfId="14921"/>
    <cellStyle name="Input cel 7 2 2 2 5 2" xfId="43203"/>
    <cellStyle name="Input cel 7 2 2 2 6" xfId="15615"/>
    <cellStyle name="Input cel 7 2 2 2 6 2" xfId="43517"/>
    <cellStyle name="Input cel 7 2 2 2 7" xfId="16233"/>
    <cellStyle name="Input cel 7 2 2 2 7 2" xfId="43802"/>
    <cellStyle name="Input cel 7 2 2 2 8" xfId="4880"/>
    <cellStyle name="Input cel 7 2 2 2 9" xfId="36827"/>
    <cellStyle name="Input cel 7 2 2 3" xfId="2531"/>
    <cellStyle name="Input cel 7 2 2 3 2" xfId="6413"/>
    <cellStyle name="Input cel 7 2 2 3 2 2" xfId="12749"/>
    <cellStyle name="Input cel 7 2 2 3 2 2 2" xfId="42212"/>
    <cellStyle name="Input cel 7 2 2 3 2 3" xfId="37533"/>
    <cellStyle name="Input cel 7 2 2 3 3" xfId="7149"/>
    <cellStyle name="Input cel 7 2 2 3 3 2" xfId="13436"/>
    <cellStyle name="Input cel 7 2 2 3 3 2 2" xfId="42529"/>
    <cellStyle name="Input cel 7 2 2 3 3 3" xfId="37866"/>
    <cellStyle name="Input cel 7 2 2 3 4" xfId="9075"/>
    <cellStyle name="Input cel 7 2 2 3 4 2" xfId="39383"/>
    <cellStyle name="Input cel 7 2 2 3 5" xfId="15099"/>
    <cellStyle name="Input cel 7 2 2 3 5 2" xfId="43290"/>
    <cellStyle name="Input cel 7 2 2 3 6" xfId="15793"/>
    <cellStyle name="Input cel 7 2 2 3 6 2" xfId="43604"/>
    <cellStyle name="Input cel 7 2 2 3 7" xfId="16411"/>
    <cellStyle name="Input cel 7 2 2 3 7 2" xfId="43889"/>
    <cellStyle name="Input cel 7 2 2 3 8" xfId="5058"/>
    <cellStyle name="Input cel 7 2 2 3 9" xfId="36914"/>
    <cellStyle name="Input cel 7 2 2 4" xfId="5489"/>
    <cellStyle name="Input cel 7 2 2 4 2" xfId="11915"/>
    <cellStyle name="Input cel 7 2 2 4 2 2" xfId="41819"/>
    <cellStyle name="Input cel 7 2 2 4 3" xfId="37098"/>
    <cellStyle name="Input cel 7 2 2 5" xfId="6546"/>
    <cellStyle name="Input cel 7 2 2 5 2" xfId="12860"/>
    <cellStyle name="Input cel 7 2 2 5 2 2" xfId="42265"/>
    <cellStyle name="Input cel 7 2 2 5 3" xfId="37592"/>
    <cellStyle name="Input cel 7 2 2 6" xfId="8356"/>
    <cellStyle name="Input cel 7 2 2 6 2" xfId="38952"/>
    <cellStyle name="Input cel 7 2 2 7" xfId="14487"/>
    <cellStyle name="Input cel 7 2 2 7 2" xfId="43006"/>
    <cellStyle name="Input cel 7 2 2 8" xfId="15215"/>
    <cellStyle name="Input cel 7 2 2 8 2" xfId="43337"/>
    <cellStyle name="Input cel 7 2 2 9" xfId="15874"/>
    <cellStyle name="Input cel 7 2 2 9 2" xfId="43640"/>
    <cellStyle name="Input cel 7 2 3" xfId="2220"/>
    <cellStyle name="Input cel 7 2 3 2" xfId="6087"/>
    <cellStyle name="Input cel 7 2 3 2 2" xfId="12460"/>
    <cellStyle name="Input cel 7 2 3 2 2 2" xfId="42086"/>
    <cellStyle name="Input cel 7 2 3 2 3" xfId="37389"/>
    <cellStyle name="Input cel 7 2 3 3" xfId="6838"/>
    <cellStyle name="Input cel 7 2 3 3 2" xfId="13125"/>
    <cellStyle name="Input cel 7 2 3 3 2 2" xfId="42377"/>
    <cellStyle name="Input cel 7 2 3 3 3" xfId="37714"/>
    <cellStyle name="Input cel 7 2 3 4" xfId="8764"/>
    <cellStyle name="Input cel 7 2 3 4 2" xfId="39231"/>
    <cellStyle name="Input cel 7 2 3 5" xfId="14788"/>
    <cellStyle name="Input cel 7 2 3 5 2" xfId="43138"/>
    <cellStyle name="Input cel 7 2 3 6" xfId="15482"/>
    <cellStyle name="Input cel 7 2 3 6 2" xfId="43452"/>
    <cellStyle name="Input cel 7 2 3 7" xfId="16100"/>
    <cellStyle name="Input cel 7 2 3 7 2" xfId="43737"/>
    <cellStyle name="Input cel 7 2 3 8" xfId="4747"/>
    <cellStyle name="Input cel 7 2 3 9" xfId="36762"/>
    <cellStyle name="Input cel 7 2 4" xfId="2139"/>
    <cellStyle name="Input cel 7 2 4 2" xfId="5255"/>
    <cellStyle name="Input cel 7 2 4 2 2" xfId="11693"/>
    <cellStyle name="Input cel 7 2 4 2 2 2" xfId="41724"/>
    <cellStyle name="Input cel 7 2 4 2 3" xfId="36996"/>
    <cellStyle name="Input cel 7 2 4 3" xfId="6757"/>
    <cellStyle name="Input cel 7 2 4 3 2" xfId="13044"/>
    <cellStyle name="Input cel 7 2 4 3 2 2" xfId="42345"/>
    <cellStyle name="Input cel 7 2 4 3 3" xfId="37682"/>
    <cellStyle name="Input cel 7 2 4 4" xfId="8683"/>
    <cellStyle name="Input cel 7 2 4 4 2" xfId="39199"/>
    <cellStyle name="Input cel 7 2 4 5" xfId="14707"/>
    <cellStyle name="Input cel 7 2 4 5 2" xfId="43106"/>
    <cellStyle name="Input cel 7 2 4 6" xfId="15401"/>
    <cellStyle name="Input cel 7 2 4 6 2" xfId="43420"/>
    <cellStyle name="Input cel 7 2 4 7" xfId="16019"/>
    <cellStyle name="Input cel 7 2 4 7 2" xfId="43705"/>
    <cellStyle name="Input cel 7 2 4 8" xfId="4666"/>
    <cellStyle name="Input cel 7 2 4 9" xfId="36730"/>
    <cellStyle name="Input cel 7 2 5" xfId="5760"/>
    <cellStyle name="Input cel 7 2 5 2" xfId="12161"/>
    <cellStyle name="Input cel 7 2 5 2 2" xfId="41932"/>
    <cellStyle name="Input cel 7 2 5 3" xfId="37227"/>
    <cellStyle name="Input cel 7 2 6" xfId="5089"/>
    <cellStyle name="Input cel 7 2 6 2" xfId="11542"/>
    <cellStyle name="Input cel 7 2 6 2 2" xfId="41661"/>
    <cellStyle name="Input cel 7 2 6 3" xfId="36926"/>
    <cellStyle name="Input cel 7 2 7" xfId="5391"/>
    <cellStyle name="Input cel 7 2 7 2" xfId="11825"/>
    <cellStyle name="Input cel 7 2 7 2 2" xfId="41778"/>
    <cellStyle name="Input cel 7 2 7 3" xfId="37051"/>
    <cellStyle name="Input cel 7 2 8" xfId="3572"/>
    <cellStyle name="Input cel 7 2 8 2" xfId="35813"/>
    <cellStyle name="Input cel 7 2 9" xfId="13802"/>
    <cellStyle name="Input cel 7 2 9 2" xfId="42706"/>
    <cellStyle name="Input cel 7 3" xfId="1201"/>
    <cellStyle name="Input cel 7 3 10" xfId="14311"/>
    <cellStyle name="Input cel 7 3 10 2" xfId="42929"/>
    <cellStyle name="Input cel 7 3 11" xfId="14537"/>
    <cellStyle name="Input cel 7 3 11 2" xfId="43028"/>
    <cellStyle name="Input cel 7 3 12" xfId="3728"/>
    <cellStyle name="Input cel 7 3 13" xfId="35937"/>
    <cellStyle name="Input cel 7 3 2" xfId="2075"/>
    <cellStyle name="Input cel 7 3 2 2" xfId="5777"/>
    <cellStyle name="Input cel 7 3 2 2 2" xfId="12175"/>
    <cellStyle name="Input cel 7 3 2 2 2 2" xfId="41939"/>
    <cellStyle name="Input cel 7 3 2 2 3" xfId="37234"/>
    <cellStyle name="Input cel 7 3 2 3" xfId="6693"/>
    <cellStyle name="Input cel 7 3 2 3 2" xfId="12980"/>
    <cellStyle name="Input cel 7 3 2 3 2 2" xfId="42314"/>
    <cellStyle name="Input cel 7 3 2 3 3" xfId="37651"/>
    <cellStyle name="Input cel 7 3 2 4" xfId="8619"/>
    <cellStyle name="Input cel 7 3 2 4 2" xfId="39168"/>
    <cellStyle name="Input cel 7 3 2 5" xfId="14643"/>
    <cellStyle name="Input cel 7 3 2 5 2" xfId="43075"/>
    <cellStyle name="Input cel 7 3 2 6" xfId="15337"/>
    <cellStyle name="Input cel 7 3 2 6 2" xfId="43389"/>
    <cellStyle name="Input cel 7 3 2 7" xfId="15955"/>
    <cellStyle name="Input cel 7 3 2 7 2" xfId="43674"/>
    <cellStyle name="Input cel 7 3 2 8" xfId="4602"/>
    <cellStyle name="Input cel 7 3 2 9" xfId="36699"/>
    <cellStyle name="Input cel 7 3 3" xfId="2033"/>
    <cellStyle name="Input cel 7 3 3 2" xfId="5173"/>
    <cellStyle name="Input cel 7 3 3 2 2" xfId="11622"/>
    <cellStyle name="Input cel 7 3 3 2 2 2" xfId="41694"/>
    <cellStyle name="Input cel 7 3 3 2 3" xfId="36961"/>
    <cellStyle name="Input cel 7 3 3 3" xfId="6651"/>
    <cellStyle name="Input cel 7 3 3 3 2" xfId="12938"/>
    <cellStyle name="Input cel 7 3 3 3 2 2" xfId="42297"/>
    <cellStyle name="Input cel 7 3 3 3 3" xfId="37634"/>
    <cellStyle name="Input cel 7 3 3 4" xfId="8577"/>
    <cellStyle name="Input cel 7 3 3 4 2" xfId="39151"/>
    <cellStyle name="Input cel 7 3 3 5" xfId="14601"/>
    <cellStyle name="Input cel 7 3 3 5 2" xfId="43058"/>
    <cellStyle name="Input cel 7 3 3 6" xfId="15295"/>
    <cellStyle name="Input cel 7 3 3 6 2" xfId="43372"/>
    <cellStyle name="Input cel 7 3 3 7" xfId="15913"/>
    <cellStyle name="Input cel 7 3 3 7 2" xfId="43657"/>
    <cellStyle name="Input cel 7 3 3 8" xfId="4560"/>
    <cellStyle name="Input cel 7 3 3 9" xfId="36682"/>
    <cellStyle name="Input cel 7 3 4" xfId="5840"/>
    <cellStyle name="Input cel 7 3 4 2" xfId="12235"/>
    <cellStyle name="Input cel 7 3 4 2 2" xfId="41969"/>
    <cellStyle name="Input cel 7 3 4 3" xfId="37264"/>
    <cellStyle name="Input cel 7 3 5" xfId="5767"/>
    <cellStyle name="Input cel 7 3 5 2" xfId="12167"/>
    <cellStyle name="Input cel 7 3 5 2 2" xfId="41936"/>
    <cellStyle name="Input cel 7 3 5 3" xfId="37231"/>
    <cellStyle name="Input cel 7 3 6" xfId="5758"/>
    <cellStyle name="Input cel 7 3 6 2" xfId="12160"/>
    <cellStyle name="Input cel 7 3 6 2 2" xfId="41931"/>
    <cellStyle name="Input cel 7 3 6 3" xfId="37226"/>
    <cellStyle name="Input cel 7 3 7" xfId="6161"/>
    <cellStyle name="Input cel 7 3 7 2" xfId="37425"/>
    <cellStyle name="Input cel 7 3 8" xfId="13917"/>
    <cellStyle name="Input cel 7 3 8 2" xfId="42756"/>
    <cellStyle name="Input cel 7 3 9" xfId="13736"/>
    <cellStyle name="Input cel 7 3 9 2" xfId="42672"/>
    <cellStyle name="Input cel 7 4" xfId="1702"/>
    <cellStyle name="Input cel 7 4 10" xfId="15143"/>
    <cellStyle name="Input cel 7 4 10 2" xfId="43305"/>
    <cellStyle name="Input cel 7 4 11" xfId="15818"/>
    <cellStyle name="Input cel 7 4 11 2" xfId="43613"/>
    <cellStyle name="Input cel 7 4 12" xfId="4229"/>
    <cellStyle name="Input cel 7 4 13" xfId="36402"/>
    <cellStyle name="Input cel 7 4 2" xfId="2354"/>
    <cellStyle name="Input cel 7 4 2 2" xfId="5915"/>
    <cellStyle name="Input cel 7 4 2 2 2" xfId="12300"/>
    <cellStyle name="Input cel 7 4 2 2 2 2" xfId="41999"/>
    <cellStyle name="Input cel 7 4 2 2 3" xfId="37298"/>
    <cellStyle name="Input cel 7 4 2 3" xfId="6972"/>
    <cellStyle name="Input cel 7 4 2 3 2" xfId="13259"/>
    <cellStyle name="Input cel 7 4 2 3 2 2" xfId="42443"/>
    <cellStyle name="Input cel 7 4 2 3 3" xfId="37780"/>
    <cellStyle name="Input cel 7 4 2 4" xfId="8898"/>
    <cellStyle name="Input cel 7 4 2 4 2" xfId="39297"/>
    <cellStyle name="Input cel 7 4 2 5" xfId="14922"/>
    <cellStyle name="Input cel 7 4 2 5 2" xfId="43204"/>
    <cellStyle name="Input cel 7 4 2 6" xfId="15616"/>
    <cellStyle name="Input cel 7 4 2 6 2" xfId="43518"/>
    <cellStyle name="Input cel 7 4 2 7" xfId="16234"/>
    <cellStyle name="Input cel 7 4 2 7 2" xfId="43803"/>
    <cellStyle name="Input cel 7 4 2 8" xfId="4881"/>
    <cellStyle name="Input cel 7 4 2 9" xfId="36828"/>
    <cellStyle name="Input cel 7 4 3" xfId="2475"/>
    <cellStyle name="Input cel 7 4 3 2" xfId="5973"/>
    <cellStyle name="Input cel 7 4 3 2 2" xfId="12352"/>
    <cellStyle name="Input cel 7 4 3 2 2 2" xfId="42027"/>
    <cellStyle name="Input cel 7 4 3 2 3" xfId="37328"/>
    <cellStyle name="Input cel 7 4 3 3" xfId="7093"/>
    <cellStyle name="Input cel 7 4 3 3 2" xfId="13380"/>
    <cellStyle name="Input cel 7 4 3 3 2 2" xfId="42502"/>
    <cellStyle name="Input cel 7 4 3 3 3" xfId="37839"/>
    <cellStyle name="Input cel 7 4 3 4" xfId="9019"/>
    <cellStyle name="Input cel 7 4 3 4 2" xfId="39356"/>
    <cellStyle name="Input cel 7 4 3 5" xfId="15043"/>
    <cellStyle name="Input cel 7 4 3 5 2" xfId="43263"/>
    <cellStyle name="Input cel 7 4 3 6" xfId="15737"/>
    <cellStyle name="Input cel 7 4 3 6 2" xfId="43577"/>
    <cellStyle name="Input cel 7 4 3 7" xfId="16355"/>
    <cellStyle name="Input cel 7 4 3 7 2" xfId="43862"/>
    <cellStyle name="Input cel 7 4 3 8" xfId="5002"/>
    <cellStyle name="Input cel 7 4 3 9" xfId="36887"/>
    <cellStyle name="Input cel 7 4 4" xfId="3015"/>
    <cellStyle name="Input cel 7 4 4 2" xfId="10248"/>
    <cellStyle name="Input cel 7 4 4 2 2" xfId="40441"/>
    <cellStyle name="Input cel 7 4 4 3" xfId="35350"/>
    <cellStyle name="Input cel 7 4 5" xfId="6472"/>
    <cellStyle name="Input cel 7 4 5 2" xfId="12795"/>
    <cellStyle name="Input cel 7 4 5 2 2" xfId="42230"/>
    <cellStyle name="Input cel 7 4 5 3" xfId="37553"/>
    <cellStyle name="Input cel 7 4 6" xfId="5719"/>
    <cellStyle name="Input cel 7 4 6 2" xfId="12125"/>
    <cellStyle name="Input cel 7 4 6 2 2" xfId="41916"/>
    <cellStyle name="Input cel 7 4 6 3" xfId="37207"/>
    <cellStyle name="Input cel 7 4 7" xfId="6555"/>
    <cellStyle name="Input cel 7 4 7 2" xfId="37593"/>
    <cellStyle name="Input cel 7 4 8" xfId="14222"/>
    <cellStyle name="Input cel 7 4 8 2" xfId="42887"/>
    <cellStyle name="Input cel 7 4 9" xfId="14410"/>
    <cellStyle name="Input cel 7 4 9 2" xfId="42971"/>
    <cellStyle name="Input cel 7 5" xfId="2372"/>
    <cellStyle name="Input cel 7 5 2" xfId="5096"/>
    <cellStyle name="Input cel 7 5 2 2" xfId="11549"/>
    <cellStyle name="Input cel 7 5 2 2 2" xfId="41665"/>
    <cellStyle name="Input cel 7 5 2 3" xfId="36930"/>
    <cellStyle name="Input cel 7 5 3" xfId="6990"/>
    <cellStyle name="Input cel 7 5 3 2" xfId="13277"/>
    <cellStyle name="Input cel 7 5 3 2 2" xfId="42452"/>
    <cellStyle name="Input cel 7 5 3 3" xfId="37789"/>
    <cellStyle name="Input cel 7 5 4" xfId="8916"/>
    <cellStyle name="Input cel 7 5 4 2" xfId="39306"/>
    <cellStyle name="Input cel 7 5 5" xfId="14940"/>
    <cellStyle name="Input cel 7 5 5 2" xfId="43213"/>
    <cellStyle name="Input cel 7 5 6" xfId="15634"/>
    <cellStyle name="Input cel 7 5 6 2" xfId="43527"/>
    <cellStyle name="Input cel 7 5 7" xfId="16252"/>
    <cellStyle name="Input cel 7 5 7 2" xfId="43812"/>
    <cellStyle name="Input cel 7 5 8" xfId="4899"/>
    <cellStyle name="Input cel 7 5 9" xfId="36837"/>
    <cellStyle name="Input cel 7 6" xfId="2239"/>
    <cellStyle name="Input cel 7 6 2" xfId="5466"/>
    <cellStyle name="Input cel 7 6 2 2" xfId="11894"/>
    <cellStyle name="Input cel 7 6 2 2 2" xfId="41808"/>
    <cellStyle name="Input cel 7 6 2 3" xfId="37085"/>
    <cellStyle name="Input cel 7 6 3" xfId="6857"/>
    <cellStyle name="Input cel 7 6 3 2" xfId="13144"/>
    <cellStyle name="Input cel 7 6 3 2 2" xfId="42386"/>
    <cellStyle name="Input cel 7 6 3 3" xfId="37723"/>
    <cellStyle name="Input cel 7 6 4" xfId="8783"/>
    <cellStyle name="Input cel 7 6 4 2" xfId="39240"/>
    <cellStyle name="Input cel 7 6 5" xfId="14807"/>
    <cellStyle name="Input cel 7 6 5 2" xfId="43147"/>
    <cellStyle name="Input cel 7 6 6" xfId="15501"/>
    <cellStyle name="Input cel 7 6 6 2" xfId="43461"/>
    <cellStyle name="Input cel 7 6 7" xfId="16119"/>
    <cellStyle name="Input cel 7 6 7 2" xfId="43746"/>
    <cellStyle name="Input cel 7 6 8" xfId="4766"/>
    <cellStyle name="Input cel 7 6 9" xfId="36771"/>
    <cellStyle name="Input cel 7 7" xfId="5956"/>
    <cellStyle name="Input cel 7 7 2" xfId="12337"/>
    <cellStyle name="Input cel 7 7 2 2" xfId="42020"/>
    <cellStyle name="Input cel 7 7 3" xfId="37321"/>
    <cellStyle name="Input cel 7 8" xfId="2934"/>
    <cellStyle name="Input cel 7 8 2" xfId="10173"/>
    <cellStyle name="Input cel 7 8 2 2" xfId="40410"/>
    <cellStyle name="Input cel 7 8 3" xfId="35314"/>
    <cellStyle name="Input cel 7 9" xfId="6568"/>
    <cellStyle name="Input cel 7 9 2" xfId="12875"/>
    <cellStyle name="Input cel 7 9 2 2" xfId="42269"/>
    <cellStyle name="Input cel 7 9 3" xfId="37600"/>
    <cellStyle name="Input cel 8" xfId="615"/>
    <cellStyle name="Input cel 8 10" xfId="13592"/>
    <cellStyle name="Input cel 8 10 2" xfId="42602"/>
    <cellStyle name="Input cel 8 11" xfId="14274"/>
    <cellStyle name="Input cel 8 11 2" xfId="42910"/>
    <cellStyle name="Input cel 8 12" xfId="14509"/>
    <cellStyle name="Input cel 8 12 2" xfId="43014"/>
    <cellStyle name="Input cel 8 13" xfId="15231"/>
    <cellStyle name="Input cel 8 13 2" xfId="43342"/>
    <cellStyle name="Input cel 8 14" xfId="2699"/>
    <cellStyle name="Input cel 8 15" xfId="35156"/>
    <cellStyle name="Input cel 8 2" xfId="1027"/>
    <cellStyle name="Input cel 8 2 10" xfId="13637"/>
    <cellStyle name="Input cel 8 2 10 2" xfId="42623"/>
    <cellStyle name="Input cel 8 2 11" xfId="14075"/>
    <cellStyle name="Input cel 8 2 11 2" xfId="42822"/>
    <cellStyle name="Input cel 8 2 12" xfId="14203"/>
    <cellStyle name="Input cel 8 2 12 2" xfId="42880"/>
    <cellStyle name="Input cel 8 2 13" xfId="2827"/>
    <cellStyle name="Input cel 8 2 14" xfId="35255"/>
    <cellStyle name="Input cel 8 2 2" xfId="1795"/>
    <cellStyle name="Input cel 8 2 2 10" xfId="4322"/>
    <cellStyle name="Input cel 8 2 2 11" xfId="36475"/>
    <cellStyle name="Input cel 8 2 2 2" xfId="2038"/>
    <cellStyle name="Input cel 8 2 2 2 2" xfId="5514"/>
    <cellStyle name="Input cel 8 2 2 2 2 2" xfId="11939"/>
    <cellStyle name="Input cel 8 2 2 2 2 2 2" xfId="41830"/>
    <cellStyle name="Input cel 8 2 2 2 2 3" xfId="37110"/>
    <cellStyle name="Input cel 8 2 2 2 3" xfId="6656"/>
    <cellStyle name="Input cel 8 2 2 2 3 2" xfId="12943"/>
    <cellStyle name="Input cel 8 2 2 2 3 2 2" xfId="42300"/>
    <cellStyle name="Input cel 8 2 2 2 3 3" xfId="37637"/>
    <cellStyle name="Input cel 8 2 2 2 4" xfId="8582"/>
    <cellStyle name="Input cel 8 2 2 2 4 2" xfId="39154"/>
    <cellStyle name="Input cel 8 2 2 2 5" xfId="14606"/>
    <cellStyle name="Input cel 8 2 2 2 5 2" xfId="43061"/>
    <cellStyle name="Input cel 8 2 2 2 6" xfId="15300"/>
    <cellStyle name="Input cel 8 2 2 2 6 2" xfId="43375"/>
    <cellStyle name="Input cel 8 2 2 2 7" xfId="15918"/>
    <cellStyle name="Input cel 8 2 2 2 7 2" xfId="43660"/>
    <cellStyle name="Input cel 8 2 2 2 8" xfId="4565"/>
    <cellStyle name="Input cel 8 2 2 2 9" xfId="36685"/>
    <cellStyle name="Input cel 8 2 2 3" xfId="2514"/>
    <cellStyle name="Input cel 8 2 2 3 2" xfId="6396"/>
    <cellStyle name="Input cel 8 2 2 3 2 2" xfId="12732"/>
    <cellStyle name="Input cel 8 2 2 3 2 2 2" xfId="42204"/>
    <cellStyle name="Input cel 8 2 2 3 2 3" xfId="37525"/>
    <cellStyle name="Input cel 8 2 2 3 3" xfId="7132"/>
    <cellStyle name="Input cel 8 2 2 3 3 2" xfId="13419"/>
    <cellStyle name="Input cel 8 2 2 3 3 2 2" xfId="42521"/>
    <cellStyle name="Input cel 8 2 2 3 3 3" xfId="37858"/>
    <cellStyle name="Input cel 8 2 2 3 4" xfId="9058"/>
    <cellStyle name="Input cel 8 2 2 3 4 2" xfId="39375"/>
    <cellStyle name="Input cel 8 2 2 3 5" xfId="15082"/>
    <cellStyle name="Input cel 8 2 2 3 5 2" xfId="43282"/>
    <cellStyle name="Input cel 8 2 2 3 6" xfId="15776"/>
    <cellStyle name="Input cel 8 2 2 3 6 2" xfId="43596"/>
    <cellStyle name="Input cel 8 2 2 3 7" xfId="16394"/>
    <cellStyle name="Input cel 8 2 2 3 7 2" xfId="43881"/>
    <cellStyle name="Input cel 8 2 2 3 8" xfId="5041"/>
    <cellStyle name="Input cel 8 2 2 3 9" xfId="36906"/>
    <cellStyle name="Input cel 8 2 2 4" xfId="5413"/>
    <cellStyle name="Input cel 8 2 2 4 2" xfId="11845"/>
    <cellStyle name="Input cel 8 2 2 4 2 2" xfId="41784"/>
    <cellStyle name="Input cel 8 2 2 4 3" xfId="37058"/>
    <cellStyle name="Input cel 8 2 2 5" xfId="6529"/>
    <cellStyle name="Input cel 8 2 2 5 2" xfId="12843"/>
    <cellStyle name="Input cel 8 2 2 5 2 2" xfId="42257"/>
    <cellStyle name="Input cel 8 2 2 5 3" xfId="37584"/>
    <cellStyle name="Input cel 8 2 2 6" xfId="8339"/>
    <cellStyle name="Input cel 8 2 2 6 2" xfId="38944"/>
    <cellStyle name="Input cel 8 2 2 7" xfId="14470"/>
    <cellStyle name="Input cel 8 2 2 7 2" xfId="42998"/>
    <cellStyle name="Input cel 8 2 2 8" xfId="15198"/>
    <cellStyle name="Input cel 8 2 2 8 2" xfId="43329"/>
    <cellStyle name="Input cel 8 2 2 9" xfId="15857"/>
    <cellStyle name="Input cel 8 2 2 9 2" xfId="43632"/>
    <cellStyle name="Input cel 8 2 3" xfId="715"/>
    <cellStyle name="Input cel 8 2 3 2" xfId="5955"/>
    <cellStyle name="Input cel 8 2 3 2 2" xfId="12336"/>
    <cellStyle name="Input cel 8 2 3 2 2 2" xfId="42019"/>
    <cellStyle name="Input cel 8 2 3 2 3" xfId="37320"/>
    <cellStyle name="Input cel 8 2 3 3" xfId="5369"/>
    <cellStyle name="Input cel 8 2 3 3 2" xfId="11803"/>
    <cellStyle name="Input cel 8 2 3 3 2 2" xfId="41770"/>
    <cellStyle name="Input cel 8 2 3 3 3" xfId="37043"/>
    <cellStyle name="Input cel 8 2 3 4" xfId="7410"/>
    <cellStyle name="Input cel 8 2 3 4 2" xfId="38081"/>
    <cellStyle name="Input cel 8 2 3 5" xfId="9894"/>
    <cellStyle name="Input cel 8 2 3 5 2" xfId="40185"/>
    <cellStyle name="Input cel 8 2 3 6" xfId="13460"/>
    <cellStyle name="Input cel 8 2 3 6 2" xfId="42536"/>
    <cellStyle name="Input cel 8 2 3 7" xfId="13568"/>
    <cellStyle name="Input cel 8 2 3 7 2" xfId="42585"/>
    <cellStyle name="Input cel 8 2 3 8" xfId="3251"/>
    <cellStyle name="Input cel 8 2 3 9" xfId="35549"/>
    <cellStyle name="Input cel 8 2 4" xfId="2373"/>
    <cellStyle name="Input cel 8 2 4 2" xfId="2920"/>
    <cellStyle name="Input cel 8 2 4 2 2" xfId="10161"/>
    <cellStyle name="Input cel 8 2 4 2 2 2" xfId="40405"/>
    <cellStyle name="Input cel 8 2 4 2 3" xfId="35309"/>
    <cellStyle name="Input cel 8 2 4 3" xfId="6991"/>
    <cellStyle name="Input cel 8 2 4 3 2" xfId="13278"/>
    <cellStyle name="Input cel 8 2 4 3 2 2" xfId="42453"/>
    <cellStyle name="Input cel 8 2 4 3 3" xfId="37790"/>
    <cellStyle name="Input cel 8 2 4 4" xfId="8917"/>
    <cellStyle name="Input cel 8 2 4 4 2" xfId="39307"/>
    <cellStyle name="Input cel 8 2 4 5" xfId="14941"/>
    <cellStyle name="Input cel 8 2 4 5 2" xfId="43214"/>
    <cellStyle name="Input cel 8 2 4 6" xfId="15635"/>
    <cellStyle name="Input cel 8 2 4 6 2" xfId="43528"/>
    <cellStyle name="Input cel 8 2 4 7" xfId="16253"/>
    <cellStyle name="Input cel 8 2 4 7 2" xfId="43813"/>
    <cellStyle name="Input cel 8 2 4 8" xfId="4900"/>
    <cellStyle name="Input cel 8 2 4 9" xfId="36838"/>
    <cellStyle name="Input cel 8 2 5" xfId="6347"/>
    <cellStyle name="Input cel 8 2 5 2" xfId="12689"/>
    <cellStyle name="Input cel 8 2 5 2 2" xfId="42185"/>
    <cellStyle name="Input cel 8 2 5 3" xfId="37504"/>
    <cellStyle name="Input cel 8 2 6" xfId="5107"/>
    <cellStyle name="Input cel 8 2 6 2" xfId="11559"/>
    <cellStyle name="Input cel 8 2 6 2 2" xfId="41669"/>
    <cellStyle name="Input cel 8 2 6 3" xfId="36935"/>
    <cellStyle name="Input cel 8 2 7" xfId="6495"/>
    <cellStyle name="Input cel 8 2 7 2" xfId="12810"/>
    <cellStyle name="Input cel 8 2 7 2 2" xfId="42238"/>
    <cellStyle name="Input cel 8 2 7 3" xfId="37565"/>
    <cellStyle name="Input cel 8 2 8" xfId="7191"/>
    <cellStyle name="Input cel 8 2 8 2" xfId="37879"/>
    <cellStyle name="Input cel 8 2 9" xfId="13785"/>
    <cellStyle name="Input cel 8 2 9 2" xfId="42698"/>
    <cellStyle name="Input cel 8 3" xfId="1166"/>
    <cellStyle name="Input cel 8 3 10" xfId="14316"/>
    <cellStyle name="Input cel 8 3 10 2" xfId="42932"/>
    <cellStyle name="Input cel 8 3 11" xfId="14542"/>
    <cellStyle name="Input cel 8 3 11 2" xfId="43031"/>
    <cellStyle name="Input cel 8 3 12" xfId="3693"/>
    <cellStyle name="Input cel 8 3 13" xfId="35911"/>
    <cellStyle name="Input cel 8 3 2" xfId="720"/>
    <cellStyle name="Input cel 8 3 2 2" xfId="3122"/>
    <cellStyle name="Input cel 8 3 2 2 2" xfId="10351"/>
    <cellStyle name="Input cel 8 3 2 2 2 2" xfId="40519"/>
    <cellStyle name="Input cel 8 3 2 2 3" xfId="35430"/>
    <cellStyle name="Input cel 8 3 2 3" xfId="6133"/>
    <cellStyle name="Input cel 8 3 2 3 2" xfId="12500"/>
    <cellStyle name="Input cel 8 3 2 3 2 2" xfId="42107"/>
    <cellStyle name="Input cel 8 3 2 3 3" xfId="37412"/>
    <cellStyle name="Input cel 8 3 2 4" xfId="7415"/>
    <cellStyle name="Input cel 8 3 2 4 2" xfId="38085"/>
    <cellStyle name="Input cel 8 3 2 5" xfId="9899"/>
    <cellStyle name="Input cel 8 3 2 5 2" xfId="40188"/>
    <cellStyle name="Input cel 8 3 2 6" xfId="13657"/>
    <cellStyle name="Input cel 8 3 2 6 2" xfId="42628"/>
    <cellStyle name="Input cel 8 3 2 7" xfId="9900"/>
    <cellStyle name="Input cel 8 3 2 7 2" xfId="40189"/>
    <cellStyle name="Input cel 8 3 2 8" xfId="3256"/>
    <cellStyle name="Input cel 8 3 2 9" xfId="35553"/>
    <cellStyle name="Input cel 8 3 3" xfId="790"/>
    <cellStyle name="Input cel 8 3 3 2" xfId="6290"/>
    <cellStyle name="Input cel 8 3 3 2 2" xfId="12641"/>
    <cellStyle name="Input cel 8 3 3 2 2 2" xfId="42169"/>
    <cellStyle name="Input cel 8 3 3 2 3" xfId="37483"/>
    <cellStyle name="Input cel 8 3 3 3" xfId="6174"/>
    <cellStyle name="Input cel 8 3 3 3 2" xfId="12539"/>
    <cellStyle name="Input cel 8 3 3 3 2 2" xfId="42125"/>
    <cellStyle name="Input cel 8 3 3 3 3" xfId="37432"/>
    <cellStyle name="Input cel 8 3 3 4" xfId="7485"/>
    <cellStyle name="Input cel 8 3 3 4 2" xfId="38121"/>
    <cellStyle name="Input cel 8 3 3 5" xfId="13665"/>
    <cellStyle name="Input cel 8 3 3 5 2" xfId="42631"/>
    <cellStyle name="Input cel 8 3 3 6" xfId="13686"/>
    <cellStyle name="Input cel 8 3 3 6 2" xfId="42639"/>
    <cellStyle name="Input cel 8 3 3 7" xfId="13728"/>
    <cellStyle name="Input cel 8 3 3 7 2" xfId="42666"/>
    <cellStyle name="Input cel 8 3 3 8" xfId="3326"/>
    <cellStyle name="Input cel 8 3 3 9" xfId="35589"/>
    <cellStyle name="Input cel 8 3 4" xfId="5986"/>
    <cellStyle name="Input cel 8 3 4 2" xfId="12364"/>
    <cellStyle name="Input cel 8 3 4 2 2" xfId="42034"/>
    <cellStyle name="Input cel 8 3 4 3" xfId="37336"/>
    <cellStyle name="Input cel 8 3 5" xfId="3052"/>
    <cellStyle name="Input cel 8 3 5 2" xfId="10282"/>
    <cellStyle name="Input cel 8 3 5 2 2" xfId="40466"/>
    <cellStyle name="Input cel 8 3 5 3" xfId="35377"/>
    <cellStyle name="Input cel 8 3 6" xfId="5213"/>
    <cellStyle name="Input cel 8 3 6 2" xfId="11659"/>
    <cellStyle name="Input cel 8 3 6 2 2" xfId="41709"/>
    <cellStyle name="Input cel 8 3 6 3" xfId="36977"/>
    <cellStyle name="Input cel 8 3 7" xfId="5457"/>
    <cellStyle name="Input cel 8 3 7 2" xfId="37079"/>
    <cellStyle name="Input cel 8 3 8" xfId="13890"/>
    <cellStyle name="Input cel 8 3 8 2" xfId="42743"/>
    <cellStyle name="Input cel 8 3 9" xfId="14008"/>
    <cellStyle name="Input cel 8 3 9 2" xfId="42793"/>
    <cellStyle name="Input cel 8 4" xfId="2369"/>
    <cellStyle name="Input cel 8 4 2" xfId="5464"/>
    <cellStyle name="Input cel 8 4 2 2" xfId="11892"/>
    <cellStyle name="Input cel 8 4 2 2 2" xfId="41806"/>
    <cellStyle name="Input cel 8 4 2 3" xfId="37083"/>
    <cellStyle name="Input cel 8 4 3" xfId="6987"/>
    <cellStyle name="Input cel 8 4 3 2" xfId="13274"/>
    <cellStyle name="Input cel 8 4 3 2 2" xfId="42451"/>
    <cellStyle name="Input cel 8 4 3 3" xfId="37788"/>
    <cellStyle name="Input cel 8 4 4" xfId="8913"/>
    <cellStyle name="Input cel 8 4 4 2" xfId="39305"/>
    <cellStyle name="Input cel 8 4 5" xfId="14937"/>
    <cellStyle name="Input cel 8 4 5 2" xfId="43212"/>
    <cellStyle name="Input cel 8 4 6" xfId="15631"/>
    <cellStyle name="Input cel 8 4 6 2" xfId="43526"/>
    <cellStyle name="Input cel 8 4 7" xfId="16249"/>
    <cellStyle name="Input cel 8 4 7 2" xfId="43811"/>
    <cellStyle name="Input cel 8 4 8" xfId="4896"/>
    <cellStyle name="Input cel 8 4 9" xfId="36836"/>
    <cellStyle name="Input cel 8 5" xfId="2277"/>
    <cellStyle name="Input cel 8 5 2" xfId="5236"/>
    <cellStyle name="Input cel 8 5 2 2" xfId="11678"/>
    <cellStyle name="Input cel 8 5 2 2 2" xfId="41718"/>
    <cellStyle name="Input cel 8 5 2 3" xfId="36988"/>
    <cellStyle name="Input cel 8 5 3" xfId="6895"/>
    <cellStyle name="Input cel 8 5 3 2" xfId="13182"/>
    <cellStyle name="Input cel 8 5 3 2 2" xfId="42406"/>
    <cellStyle name="Input cel 8 5 3 3" xfId="37743"/>
    <cellStyle name="Input cel 8 5 4" xfId="8821"/>
    <cellStyle name="Input cel 8 5 4 2" xfId="39260"/>
    <cellStyle name="Input cel 8 5 5" xfId="14845"/>
    <cellStyle name="Input cel 8 5 5 2" xfId="43167"/>
    <cellStyle name="Input cel 8 5 6" xfId="15539"/>
    <cellStyle name="Input cel 8 5 6 2" xfId="43481"/>
    <cellStyle name="Input cel 8 5 7" xfId="16157"/>
    <cellStyle name="Input cel 8 5 7 2" xfId="43766"/>
    <cellStyle name="Input cel 8 5 8" xfId="4804"/>
    <cellStyle name="Input cel 8 5 9" xfId="36791"/>
    <cellStyle name="Input cel 8 6" xfId="2949"/>
    <cellStyle name="Input cel 8 6 2" xfId="10185"/>
    <cellStyle name="Input cel 8 6 2 2" xfId="40415"/>
    <cellStyle name="Input cel 8 6 3" xfId="35322"/>
    <cellStyle name="Input cel 8 7" xfId="5430"/>
    <cellStyle name="Input cel 8 7 2" xfId="11860"/>
    <cellStyle name="Input cel 8 7 2 2" xfId="41791"/>
    <cellStyle name="Input cel 8 7 3" xfId="37067"/>
    <cellStyle name="Input cel 8 8" xfId="5607"/>
    <cellStyle name="Input cel 8 8 2" xfId="12021"/>
    <cellStyle name="Input cel 8 8 2 2" xfId="41866"/>
    <cellStyle name="Input cel 8 8 3" xfId="37153"/>
    <cellStyle name="Input cel 8 9" xfId="6307"/>
    <cellStyle name="Input cel 8 9 2" xfId="37487"/>
    <cellStyle name="Input cel 9" xfId="35014"/>
    <cellStyle name="Linked Cell 2" xfId="284"/>
    <cellStyle name="Linked Cell 3" xfId="285"/>
    <cellStyle name="Neutral 2" xfId="286"/>
    <cellStyle name="Neutral 3" xfId="287"/>
    <cellStyle name="Normal" xfId="0" builtinId="0"/>
    <cellStyle name="Normal 10" xfId="4"/>
    <cellStyle name="Normal 10 2" xfId="288"/>
    <cellStyle name="Normal 11" xfId="289"/>
    <cellStyle name="Normal 12" xfId="290"/>
    <cellStyle name="Normal 12 2" xfId="291"/>
    <cellStyle name="Normal 13" xfId="292"/>
    <cellStyle name="Normal 13 2" xfId="293"/>
    <cellStyle name="Normal 14" xfId="294"/>
    <cellStyle name="Normal 15" xfId="453"/>
    <cellStyle name="Normal 15 10" xfId="3033"/>
    <cellStyle name="Normal 15 10 2" xfId="10263"/>
    <cellStyle name="Normal 15 10 2 2" xfId="21076"/>
    <cellStyle name="Normal 15 10 2 2 2" xfId="32692"/>
    <cellStyle name="Normal 15 10 2 2 3" xfId="48548"/>
    <cellStyle name="Normal 15 10 2 3" xfId="26884"/>
    <cellStyle name="Normal 15 10 2 4" xfId="40448"/>
    <cellStyle name="Normal 15 10 3" xfId="17789"/>
    <cellStyle name="Normal 15 10 3 2" xfId="29405"/>
    <cellStyle name="Normal 15 10 3 3" xfId="45261"/>
    <cellStyle name="Normal 15 10 4" xfId="23597"/>
    <cellStyle name="Normal 15 10 5" xfId="35359"/>
    <cellStyle name="Normal 15 11" xfId="7244"/>
    <cellStyle name="Normal 15 11 2" xfId="9903"/>
    <cellStyle name="Normal 15 11 2 2" xfId="20893"/>
    <cellStyle name="Normal 15 11 2 2 2" xfId="32509"/>
    <cellStyle name="Normal 15 11 2 2 3" xfId="48365"/>
    <cellStyle name="Normal 15 11 2 3" xfId="26701"/>
    <cellStyle name="Normal 15 11 2 4" xfId="40191"/>
    <cellStyle name="Normal 15 11 3" xfId="18958"/>
    <cellStyle name="Normal 15 11 3 2" xfId="30574"/>
    <cellStyle name="Normal 15 11 3 3" xfId="46430"/>
    <cellStyle name="Normal 15 11 4" xfId="24766"/>
    <cellStyle name="Normal 15 11 5" xfId="37916"/>
    <cellStyle name="Normal 15 12" xfId="16437"/>
    <cellStyle name="Normal 15 12 2" xfId="22245"/>
    <cellStyle name="Normal 15 12 2 2" xfId="33861"/>
    <cellStyle name="Normal 15 12 2 3" xfId="49717"/>
    <cellStyle name="Normal 15 12 3" xfId="28053"/>
    <cellStyle name="Normal 15 12 4" xfId="43909"/>
    <cellStyle name="Normal 15 13" xfId="9101"/>
    <cellStyle name="Normal 15 13 2" xfId="20127"/>
    <cellStyle name="Normal 15 13 2 2" xfId="31743"/>
    <cellStyle name="Normal 15 13 2 3" xfId="47599"/>
    <cellStyle name="Normal 15 13 3" xfId="25935"/>
    <cellStyle name="Normal 15 13 4" xfId="39403"/>
    <cellStyle name="Normal 15 14" xfId="17606"/>
    <cellStyle name="Normal 15 14 2" xfId="29222"/>
    <cellStyle name="Normal 15 14 3" xfId="45078"/>
    <cellStyle name="Normal 15 15" xfId="2566"/>
    <cellStyle name="Normal 15 16" xfId="23414"/>
    <cellStyle name="Normal 15 17" xfId="35043"/>
    <cellStyle name="Normal 15 2" xfId="594"/>
    <cellStyle name="Normal 15 2 10" xfId="9138"/>
    <cellStyle name="Normal 15 2 10 2" xfId="20164"/>
    <cellStyle name="Normal 15 2 10 2 2" xfId="31780"/>
    <cellStyle name="Normal 15 2 10 2 3" xfId="47636"/>
    <cellStyle name="Normal 15 2 10 3" xfId="25972"/>
    <cellStyle name="Normal 15 2 10 4" xfId="39440"/>
    <cellStyle name="Normal 15 2 11" xfId="17680"/>
    <cellStyle name="Normal 15 2 11 2" xfId="29296"/>
    <cellStyle name="Normal 15 2 11 3" xfId="45152"/>
    <cellStyle name="Normal 15 2 12" xfId="2678"/>
    <cellStyle name="Normal 15 2 13" xfId="23488"/>
    <cellStyle name="Normal 15 2 14" xfId="35135"/>
    <cellStyle name="Normal 15 2 2" xfId="923"/>
    <cellStyle name="Normal 15 2 2 2" xfId="1652"/>
    <cellStyle name="Normal 15 2 2 2 2" xfId="8217"/>
    <cellStyle name="Normal 15 2 2 2 2 2" xfId="17315"/>
    <cellStyle name="Normal 15 2 2 2 2 2 2" xfId="23123"/>
    <cellStyle name="Normal 15 2 2 2 2 2 2 2" xfId="34739"/>
    <cellStyle name="Normal 15 2 2 2 2 2 2 3" xfId="50595"/>
    <cellStyle name="Normal 15 2 2 2 2 2 3" xfId="28931"/>
    <cellStyle name="Normal 15 2 2 2 2 2 4" xfId="44787"/>
    <cellStyle name="Normal 15 2 2 2 2 3" xfId="19836"/>
    <cellStyle name="Normal 15 2 2 2 2 3 2" xfId="31452"/>
    <cellStyle name="Normal 15 2 2 2 2 3 3" xfId="47308"/>
    <cellStyle name="Normal 15 2 2 2 2 4" xfId="25644"/>
    <cellStyle name="Normal 15 2 2 2 2 5" xfId="38836"/>
    <cellStyle name="Normal 15 2 2 2 3" xfId="11239"/>
    <cellStyle name="Normal 15 2 2 2 3 2" xfId="21954"/>
    <cellStyle name="Normal 15 2 2 2 3 2 2" xfId="33570"/>
    <cellStyle name="Normal 15 2 2 2 3 2 3" xfId="49426"/>
    <cellStyle name="Normal 15 2 2 2 3 3" xfId="27762"/>
    <cellStyle name="Normal 15 2 2 2 3 4" xfId="41375"/>
    <cellStyle name="Normal 15 2 2 2 4" xfId="18667"/>
    <cellStyle name="Normal 15 2 2 2 4 2" xfId="30283"/>
    <cellStyle name="Normal 15 2 2 2 4 3" xfId="46139"/>
    <cellStyle name="Normal 15 2 2 2 5" xfId="4179"/>
    <cellStyle name="Normal 15 2 2 2 6" xfId="24475"/>
    <cellStyle name="Normal 15 2 2 2 7" xfId="36361"/>
    <cellStyle name="Normal 15 2 2 3" xfId="7618"/>
    <cellStyle name="Normal 15 2 2 3 2" xfId="10607"/>
    <cellStyle name="Normal 15 2 2 3 2 2" xfId="21370"/>
    <cellStyle name="Normal 15 2 2 3 2 2 2" xfId="32986"/>
    <cellStyle name="Normal 15 2 2 3 2 2 3" xfId="48842"/>
    <cellStyle name="Normal 15 2 2 3 2 3" xfId="27178"/>
    <cellStyle name="Normal 15 2 2 3 2 4" xfId="40767"/>
    <cellStyle name="Normal 15 2 2 3 3" xfId="19252"/>
    <cellStyle name="Normal 15 2 2 3 3 2" xfId="30868"/>
    <cellStyle name="Normal 15 2 2 3 3 3" xfId="46724"/>
    <cellStyle name="Normal 15 2 2 3 4" xfId="25060"/>
    <cellStyle name="Normal 15 2 2 3 5" xfId="38244"/>
    <cellStyle name="Normal 15 2 2 4" xfId="16731"/>
    <cellStyle name="Normal 15 2 2 4 2" xfId="22539"/>
    <cellStyle name="Normal 15 2 2 4 2 2" xfId="34155"/>
    <cellStyle name="Normal 15 2 2 4 2 3" xfId="50011"/>
    <cellStyle name="Normal 15 2 2 4 3" xfId="28347"/>
    <cellStyle name="Normal 15 2 2 4 4" xfId="44203"/>
    <cellStyle name="Normal 15 2 2 5" xfId="9394"/>
    <cellStyle name="Normal 15 2 2 5 2" xfId="20420"/>
    <cellStyle name="Normal 15 2 2 5 2 2" xfId="32036"/>
    <cellStyle name="Normal 15 2 2 5 2 3" xfId="47892"/>
    <cellStyle name="Normal 15 2 2 5 3" xfId="26228"/>
    <cellStyle name="Normal 15 2 2 5 4" xfId="39696"/>
    <cellStyle name="Normal 15 2 2 6" xfId="18083"/>
    <cellStyle name="Normal 15 2 2 6 2" xfId="29699"/>
    <cellStyle name="Normal 15 2 2 6 3" xfId="45555"/>
    <cellStyle name="Normal 15 2 2 7" xfId="3459"/>
    <cellStyle name="Normal 15 2 2 8" xfId="23891"/>
    <cellStyle name="Normal 15 2 2 9" xfId="35712"/>
    <cellStyle name="Normal 15 2 3" xfId="1145"/>
    <cellStyle name="Normal 15 2 3 2" xfId="1875"/>
    <cellStyle name="Normal 15 2 3 2 2" xfId="8419"/>
    <cellStyle name="Normal 15 2 3 2 2 2" xfId="17461"/>
    <cellStyle name="Normal 15 2 3 2 2 2 2" xfId="23269"/>
    <cellStyle name="Normal 15 2 3 2 2 2 2 2" xfId="34885"/>
    <cellStyle name="Normal 15 2 3 2 2 2 2 3" xfId="50741"/>
    <cellStyle name="Normal 15 2 3 2 2 2 3" xfId="29077"/>
    <cellStyle name="Normal 15 2 3 2 2 2 4" xfId="44933"/>
    <cellStyle name="Normal 15 2 3 2 2 3" xfId="19982"/>
    <cellStyle name="Normal 15 2 3 2 2 3 2" xfId="31598"/>
    <cellStyle name="Normal 15 2 3 2 2 3 3" xfId="47454"/>
    <cellStyle name="Normal 15 2 3 2 2 4" xfId="25790"/>
    <cellStyle name="Normal 15 2 3 2 2 5" xfId="39009"/>
    <cellStyle name="Normal 15 2 3 2 3" xfId="11392"/>
    <cellStyle name="Normal 15 2 3 2 3 2" xfId="22100"/>
    <cellStyle name="Normal 15 2 3 2 3 2 2" xfId="33716"/>
    <cellStyle name="Normal 15 2 3 2 3 2 3" xfId="49572"/>
    <cellStyle name="Normal 15 2 3 2 3 3" xfId="27908"/>
    <cellStyle name="Normal 15 2 3 2 3 4" xfId="41524"/>
    <cellStyle name="Normal 15 2 3 2 4" xfId="18813"/>
    <cellStyle name="Normal 15 2 3 2 4 2" xfId="30429"/>
    <cellStyle name="Normal 15 2 3 2 4 3" xfId="46285"/>
    <cellStyle name="Normal 15 2 3 2 5" xfId="4402"/>
    <cellStyle name="Normal 15 2 3 2 6" xfId="24621"/>
    <cellStyle name="Normal 15 2 3 2 7" xfId="36540"/>
    <cellStyle name="Normal 15 2 3 3" xfId="7775"/>
    <cellStyle name="Normal 15 2 3 3 2" xfId="10780"/>
    <cellStyle name="Normal 15 2 3 3 2 2" xfId="21516"/>
    <cellStyle name="Normal 15 2 3 3 2 2 2" xfId="33132"/>
    <cellStyle name="Normal 15 2 3 3 2 2 3" xfId="48988"/>
    <cellStyle name="Normal 15 2 3 3 2 3" xfId="27324"/>
    <cellStyle name="Normal 15 2 3 3 2 4" xfId="40924"/>
    <cellStyle name="Normal 15 2 3 3 3" xfId="19398"/>
    <cellStyle name="Normal 15 2 3 3 3 2" xfId="31014"/>
    <cellStyle name="Normal 15 2 3 3 3 3" xfId="46870"/>
    <cellStyle name="Normal 15 2 3 3 4" xfId="25206"/>
    <cellStyle name="Normal 15 2 3 3 5" xfId="38395"/>
    <cellStyle name="Normal 15 2 3 4" xfId="16877"/>
    <cellStyle name="Normal 15 2 3 4 2" xfId="22685"/>
    <cellStyle name="Normal 15 2 3 4 2 2" xfId="34301"/>
    <cellStyle name="Normal 15 2 3 4 2 3" xfId="50157"/>
    <cellStyle name="Normal 15 2 3 4 3" xfId="28493"/>
    <cellStyle name="Normal 15 2 3 4 4" xfId="44349"/>
    <cellStyle name="Normal 15 2 3 5" xfId="9540"/>
    <cellStyle name="Normal 15 2 3 5 2" xfId="20566"/>
    <cellStyle name="Normal 15 2 3 5 2 2" xfId="32182"/>
    <cellStyle name="Normal 15 2 3 5 2 3" xfId="48038"/>
    <cellStyle name="Normal 15 2 3 5 3" xfId="26374"/>
    <cellStyle name="Normal 15 2 3 5 4" xfId="39842"/>
    <cellStyle name="Normal 15 2 3 6" xfId="18229"/>
    <cellStyle name="Normal 15 2 3 6 2" xfId="29845"/>
    <cellStyle name="Normal 15 2 3 6 3" xfId="45701"/>
    <cellStyle name="Normal 15 2 3 7" xfId="3672"/>
    <cellStyle name="Normal 15 2 3 8" xfId="24037"/>
    <cellStyle name="Normal 15 2 3 9" xfId="35890"/>
    <cellStyle name="Normal 15 2 4" xfId="1359"/>
    <cellStyle name="Normal 15 2 4 2" xfId="7957"/>
    <cellStyle name="Normal 15 2 4 2 2" xfId="10970"/>
    <cellStyle name="Normal 15 2 4 2 2 2" xfId="21698"/>
    <cellStyle name="Normal 15 2 4 2 2 2 2" xfId="33314"/>
    <cellStyle name="Normal 15 2 4 2 2 2 3" xfId="49170"/>
    <cellStyle name="Normal 15 2 4 2 2 3" xfId="27506"/>
    <cellStyle name="Normal 15 2 4 2 2 4" xfId="41112"/>
    <cellStyle name="Normal 15 2 4 2 3" xfId="19580"/>
    <cellStyle name="Normal 15 2 4 2 3 2" xfId="31196"/>
    <cellStyle name="Normal 15 2 4 2 3 3" xfId="47052"/>
    <cellStyle name="Normal 15 2 4 2 4" xfId="25388"/>
    <cellStyle name="Normal 15 2 4 2 5" xfId="38577"/>
    <cellStyle name="Normal 15 2 4 3" xfId="17059"/>
    <cellStyle name="Normal 15 2 4 3 2" xfId="22867"/>
    <cellStyle name="Normal 15 2 4 3 2 2" xfId="34483"/>
    <cellStyle name="Normal 15 2 4 3 2 3" xfId="50339"/>
    <cellStyle name="Normal 15 2 4 3 3" xfId="28675"/>
    <cellStyle name="Normal 15 2 4 3 4" xfId="44531"/>
    <cellStyle name="Normal 15 2 4 4" xfId="9722"/>
    <cellStyle name="Normal 15 2 4 4 2" xfId="20748"/>
    <cellStyle name="Normal 15 2 4 4 2 2" xfId="32364"/>
    <cellStyle name="Normal 15 2 4 4 2 3" xfId="48220"/>
    <cellStyle name="Normal 15 2 4 4 3" xfId="26556"/>
    <cellStyle name="Normal 15 2 4 4 4" xfId="40024"/>
    <cellStyle name="Normal 15 2 4 5" xfId="18411"/>
    <cellStyle name="Normal 15 2 4 5 2" xfId="30027"/>
    <cellStyle name="Normal 15 2 4 5 3" xfId="45883"/>
    <cellStyle name="Normal 15 2 4 6" xfId="3886"/>
    <cellStyle name="Normal 15 2 4 7" xfId="24219"/>
    <cellStyle name="Normal 15 2 4 8" xfId="36084"/>
    <cellStyle name="Normal 15 2 5" xfId="1574"/>
    <cellStyle name="Normal 15 2 5 2" xfId="8139"/>
    <cellStyle name="Normal 15 2 5 2 2" xfId="11165"/>
    <cellStyle name="Normal 15 2 5 2 2 2" xfId="21880"/>
    <cellStyle name="Normal 15 2 5 2 2 2 2" xfId="33496"/>
    <cellStyle name="Normal 15 2 5 2 2 2 3" xfId="49352"/>
    <cellStyle name="Normal 15 2 5 2 2 3" xfId="27688"/>
    <cellStyle name="Normal 15 2 5 2 2 4" xfId="41301"/>
    <cellStyle name="Normal 15 2 5 2 3" xfId="19762"/>
    <cellStyle name="Normal 15 2 5 2 3 2" xfId="31378"/>
    <cellStyle name="Normal 15 2 5 2 3 3" xfId="47234"/>
    <cellStyle name="Normal 15 2 5 2 4" xfId="25570"/>
    <cellStyle name="Normal 15 2 5 2 5" xfId="38759"/>
    <cellStyle name="Normal 15 2 5 3" xfId="17241"/>
    <cellStyle name="Normal 15 2 5 3 2" xfId="23049"/>
    <cellStyle name="Normal 15 2 5 3 2 2" xfId="34665"/>
    <cellStyle name="Normal 15 2 5 3 2 3" xfId="50521"/>
    <cellStyle name="Normal 15 2 5 3 3" xfId="28857"/>
    <cellStyle name="Normal 15 2 5 3 4" xfId="44713"/>
    <cellStyle name="Normal 15 2 5 4" xfId="9320"/>
    <cellStyle name="Normal 15 2 5 4 2" xfId="20346"/>
    <cellStyle name="Normal 15 2 5 4 2 2" xfId="31962"/>
    <cellStyle name="Normal 15 2 5 4 2 3" xfId="47818"/>
    <cellStyle name="Normal 15 2 5 4 3" xfId="26154"/>
    <cellStyle name="Normal 15 2 5 4 4" xfId="39622"/>
    <cellStyle name="Normal 15 2 5 5" xfId="18593"/>
    <cellStyle name="Normal 15 2 5 5 2" xfId="30209"/>
    <cellStyle name="Normal 15 2 5 5 3" xfId="46065"/>
    <cellStyle name="Normal 15 2 5 6" xfId="4101"/>
    <cellStyle name="Normal 15 2 5 7" xfId="24401"/>
    <cellStyle name="Normal 15 2 5 8" xfId="36284"/>
    <cellStyle name="Normal 15 2 6" xfId="848"/>
    <cellStyle name="Normal 15 2 6 2" xfId="7543"/>
    <cellStyle name="Normal 15 2 6 2 2" xfId="16657"/>
    <cellStyle name="Normal 15 2 6 2 2 2" xfId="22465"/>
    <cellStyle name="Normal 15 2 6 2 2 2 2" xfId="34081"/>
    <cellStyle name="Normal 15 2 6 2 2 2 3" xfId="49937"/>
    <cellStyle name="Normal 15 2 6 2 2 3" xfId="28273"/>
    <cellStyle name="Normal 15 2 6 2 2 4" xfId="44129"/>
    <cellStyle name="Normal 15 2 6 2 3" xfId="19178"/>
    <cellStyle name="Normal 15 2 6 2 3 2" xfId="30794"/>
    <cellStyle name="Normal 15 2 6 2 3 3" xfId="46650"/>
    <cellStyle name="Normal 15 2 6 2 4" xfId="24986"/>
    <cellStyle name="Normal 15 2 6 2 5" xfId="38169"/>
    <cellStyle name="Normal 15 2 6 3" xfId="10533"/>
    <cellStyle name="Normal 15 2 6 3 2" xfId="21296"/>
    <cellStyle name="Normal 15 2 6 3 2 2" xfId="32912"/>
    <cellStyle name="Normal 15 2 6 3 2 3" xfId="48768"/>
    <cellStyle name="Normal 15 2 6 3 3" xfId="27104"/>
    <cellStyle name="Normal 15 2 6 3 4" xfId="40693"/>
    <cellStyle name="Normal 15 2 6 4" xfId="18009"/>
    <cellStyle name="Normal 15 2 6 4 2" xfId="29625"/>
    <cellStyle name="Normal 15 2 6 4 3" xfId="45481"/>
    <cellStyle name="Normal 15 2 6 5" xfId="3384"/>
    <cellStyle name="Normal 15 2 6 6" xfId="23817"/>
    <cellStyle name="Normal 15 2 6 7" xfId="35637"/>
    <cellStyle name="Normal 15 2 7" xfId="3144"/>
    <cellStyle name="Normal 15 2 7 2" xfId="10373"/>
    <cellStyle name="Normal 15 2 7 2 2" xfId="21150"/>
    <cellStyle name="Normal 15 2 7 2 2 2" xfId="32766"/>
    <cellStyle name="Normal 15 2 7 2 2 3" xfId="48622"/>
    <cellStyle name="Normal 15 2 7 2 3" xfId="26958"/>
    <cellStyle name="Normal 15 2 7 2 4" xfId="40540"/>
    <cellStyle name="Normal 15 2 7 3" xfId="17863"/>
    <cellStyle name="Normal 15 2 7 3 2" xfId="29479"/>
    <cellStyle name="Normal 15 2 7 3 3" xfId="45335"/>
    <cellStyle name="Normal 15 2 7 4" xfId="23671"/>
    <cellStyle name="Normal 15 2 7 5" xfId="35451"/>
    <cellStyle name="Normal 15 2 8" xfId="7318"/>
    <cellStyle name="Normal 15 2 8 2" xfId="9988"/>
    <cellStyle name="Normal 15 2 8 2 2" xfId="20967"/>
    <cellStyle name="Normal 15 2 8 2 2 2" xfId="32583"/>
    <cellStyle name="Normal 15 2 8 2 2 3" xfId="48439"/>
    <cellStyle name="Normal 15 2 8 2 3" xfId="26775"/>
    <cellStyle name="Normal 15 2 8 2 4" xfId="40268"/>
    <cellStyle name="Normal 15 2 8 3" xfId="19032"/>
    <cellStyle name="Normal 15 2 8 3 2" xfId="30648"/>
    <cellStyle name="Normal 15 2 8 3 3" xfId="46504"/>
    <cellStyle name="Normal 15 2 8 4" xfId="24840"/>
    <cellStyle name="Normal 15 2 8 5" xfId="37990"/>
    <cellStyle name="Normal 15 2 9" xfId="16511"/>
    <cellStyle name="Normal 15 2 9 2" xfId="22319"/>
    <cellStyle name="Normal 15 2 9 2 2" xfId="33935"/>
    <cellStyle name="Normal 15 2 9 2 3" xfId="49791"/>
    <cellStyle name="Normal 15 2 9 3" xfId="28127"/>
    <cellStyle name="Normal 15 2 9 4" xfId="43983"/>
    <cellStyle name="Normal 15 3" xfId="652"/>
    <cellStyle name="Normal 15 3 10" xfId="17716"/>
    <cellStyle name="Normal 15 3 10 2" xfId="29332"/>
    <cellStyle name="Normal 15 3 10 3" xfId="45188"/>
    <cellStyle name="Normal 15 3 11" xfId="2736"/>
    <cellStyle name="Normal 15 3 12" xfId="23524"/>
    <cellStyle name="Normal 15 3 13" xfId="35183"/>
    <cellStyle name="Normal 15 3 2" xfId="1203"/>
    <cellStyle name="Normal 15 3 2 2" xfId="1911"/>
    <cellStyle name="Normal 15 3 2 2 2" xfId="8455"/>
    <cellStyle name="Normal 15 3 2 2 2 2" xfId="17497"/>
    <cellStyle name="Normal 15 3 2 2 2 2 2" xfId="23305"/>
    <cellStyle name="Normal 15 3 2 2 2 2 2 2" xfId="34921"/>
    <cellStyle name="Normal 15 3 2 2 2 2 2 3" xfId="50777"/>
    <cellStyle name="Normal 15 3 2 2 2 2 3" xfId="29113"/>
    <cellStyle name="Normal 15 3 2 2 2 2 4" xfId="44969"/>
    <cellStyle name="Normal 15 3 2 2 2 3" xfId="20018"/>
    <cellStyle name="Normal 15 3 2 2 2 3 2" xfId="31634"/>
    <cellStyle name="Normal 15 3 2 2 2 3 3" xfId="47490"/>
    <cellStyle name="Normal 15 3 2 2 2 4" xfId="25826"/>
    <cellStyle name="Normal 15 3 2 2 2 5" xfId="39045"/>
    <cellStyle name="Normal 15 3 2 2 3" xfId="11428"/>
    <cellStyle name="Normal 15 3 2 2 3 2" xfId="22136"/>
    <cellStyle name="Normal 15 3 2 2 3 2 2" xfId="33752"/>
    <cellStyle name="Normal 15 3 2 2 3 2 3" xfId="49608"/>
    <cellStyle name="Normal 15 3 2 2 3 3" xfId="27944"/>
    <cellStyle name="Normal 15 3 2 2 3 4" xfId="41560"/>
    <cellStyle name="Normal 15 3 2 2 4" xfId="18849"/>
    <cellStyle name="Normal 15 3 2 2 4 2" xfId="30465"/>
    <cellStyle name="Normal 15 3 2 2 4 3" xfId="46321"/>
    <cellStyle name="Normal 15 3 2 2 5" xfId="4438"/>
    <cellStyle name="Normal 15 3 2 2 6" xfId="24657"/>
    <cellStyle name="Normal 15 3 2 2 7" xfId="36576"/>
    <cellStyle name="Normal 15 3 2 3" xfId="7811"/>
    <cellStyle name="Normal 15 3 2 3 2" xfId="10822"/>
    <cellStyle name="Normal 15 3 2 3 2 2" xfId="21552"/>
    <cellStyle name="Normal 15 3 2 3 2 2 2" xfId="33168"/>
    <cellStyle name="Normal 15 3 2 3 2 2 3" xfId="49024"/>
    <cellStyle name="Normal 15 3 2 3 2 3" xfId="27360"/>
    <cellStyle name="Normal 15 3 2 3 2 4" xfId="40965"/>
    <cellStyle name="Normal 15 3 2 3 3" xfId="19434"/>
    <cellStyle name="Normal 15 3 2 3 3 2" xfId="31050"/>
    <cellStyle name="Normal 15 3 2 3 3 3" xfId="46906"/>
    <cellStyle name="Normal 15 3 2 3 4" xfId="25242"/>
    <cellStyle name="Normal 15 3 2 3 5" xfId="38431"/>
    <cellStyle name="Normal 15 3 2 4" xfId="16913"/>
    <cellStyle name="Normal 15 3 2 4 2" xfId="22721"/>
    <cellStyle name="Normal 15 3 2 4 2 2" xfId="34337"/>
    <cellStyle name="Normal 15 3 2 4 2 3" xfId="50193"/>
    <cellStyle name="Normal 15 3 2 4 3" xfId="28529"/>
    <cellStyle name="Normal 15 3 2 4 4" xfId="44385"/>
    <cellStyle name="Normal 15 3 2 5" xfId="9576"/>
    <cellStyle name="Normal 15 3 2 5 2" xfId="20602"/>
    <cellStyle name="Normal 15 3 2 5 2 2" xfId="32218"/>
    <cellStyle name="Normal 15 3 2 5 2 3" xfId="48074"/>
    <cellStyle name="Normal 15 3 2 5 3" xfId="26410"/>
    <cellStyle name="Normal 15 3 2 5 4" xfId="39878"/>
    <cellStyle name="Normal 15 3 2 6" xfId="18265"/>
    <cellStyle name="Normal 15 3 2 6 2" xfId="29881"/>
    <cellStyle name="Normal 15 3 2 6 3" xfId="45737"/>
    <cellStyle name="Normal 15 3 2 7" xfId="3730"/>
    <cellStyle name="Normal 15 3 2 8" xfId="24073"/>
    <cellStyle name="Normal 15 3 2 9" xfId="35938"/>
    <cellStyle name="Normal 15 3 3" xfId="1395"/>
    <cellStyle name="Normal 15 3 3 2" xfId="7993"/>
    <cellStyle name="Normal 15 3 3 2 2" xfId="11006"/>
    <cellStyle name="Normal 15 3 3 2 2 2" xfId="21734"/>
    <cellStyle name="Normal 15 3 3 2 2 2 2" xfId="33350"/>
    <cellStyle name="Normal 15 3 3 2 2 2 3" xfId="49206"/>
    <cellStyle name="Normal 15 3 3 2 2 3" xfId="27542"/>
    <cellStyle name="Normal 15 3 3 2 2 4" xfId="41148"/>
    <cellStyle name="Normal 15 3 3 2 3" xfId="19616"/>
    <cellStyle name="Normal 15 3 3 2 3 2" xfId="31232"/>
    <cellStyle name="Normal 15 3 3 2 3 3" xfId="47088"/>
    <cellStyle name="Normal 15 3 3 2 4" xfId="25424"/>
    <cellStyle name="Normal 15 3 3 2 5" xfId="38613"/>
    <cellStyle name="Normal 15 3 3 3" xfId="17095"/>
    <cellStyle name="Normal 15 3 3 3 2" xfId="22903"/>
    <cellStyle name="Normal 15 3 3 3 2 2" xfId="34519"/>
    <cellStyle name="Normal 15 3 3 3 2 3" xfId="50375"/>
    <cellStyle name="Normal 15 3 3 3 3" xfId="28711"/>
    <cellStyle name="Normal 15 3 3 3 4" xfId="44567"/>
    <cellStyle name="Normal 15 3 3 4" xfId="9758"/>
    <cellStyle name="Normal 15 3 3 4 2" xfId="20784"/>
    <cellStyle name="Normal 15 3 3 4 2 2" xfId="32400"/>
    <cellStyle name="Normal 15 3 3 4 2 3" xfId="48256"/>
    <cellStyle name="Normal 15 3 3 4 3" xfId="26592"/>
    <cellStyle name="Normal 15 3 3 4 4" xfId="40060"/>
    <cellStyle name="Normal 15 3 3 5" xfId="18447"/>
    <cellStyle name="Normal 15 3 3 5 2" xfId="30063"/>
    <cellStyle name="Normal 15 3 3 5 3" xfId="45919"/>
    <cellStyle name="Normal 15 3 3 6" xfId="3922"/>
    <cellStyle name="Normal 15 3 3 7" xfId="24255"/>
    <cellStyle name="Normal 15 3 3 8" xfId="36120"/>
    <cellStyle name="Normal 15 3 4" xfId="1704"/>
    <cellStyle name="Normal 15 3 4 2" xfId="8253"/>
    <cellStyle name="Normal 15 3 4 2 2" xfId="11280"/>
    <cellStyle name="Normal 15 3 4 2 2 2" xfId="21990"/>
    <cellStyle name="Normal 15 3 4 2 2 2 2" xfId="33606"/>
    <cellStyle name="Normal 15 3 4 2 2 2 3" xfId="49462"/>
    <cellStyle name="Normal 15 3 4 2 2 3" xfId="27798"/>
    <cellStyle name="Normal 15 3 4 2 2 4" xfId="41413"/>
    <cellStyle name="Normal 15 3 4 2 3" xfId="19872"/>
    <cellStyle name="Normal 15 3 4 2 3 2" xfId="31488"/>
    <cellStyle name="Normal 15 3 4 2 3 3" xfId="47344"/>
    <cellStyle name="Normal 15 3 4 2 4" xfId="25680"/>
    <cellStyle name="Normal 15 3 4 2 5" xfId="38872"/>
    <cellStyle name="Normal 15 3 4 3" xfId="17351"/>
    <cellStyle name="Normal 15 3 4 3 2" xfId="23159"/>
    <cellStyle name="Normal 15 3 4 3 2 2" xfId="34775"/>
    <cellStyle name="Normal 15 3 4 3 2 3" xfId="50631"/>
    <cellStyle name="Normal 15 3 4 3 3" xfId="28967"/>
    <cellStyle name="Normal 15 3 4 3 4" xfId="44823"/>
    <cellStyle name="Normal 15 3 4 4" xfId="9430"/>
    <cellStyle name="Normal 15 3 4 4 2" xfId="20456"/>
    <cellStyle name="Normal 15 3 4 4 2 2" xfId="32072"/>
    <cellStyle name="Normal 15 3 4 4 2 3" xfId="47928"/>
    <cellStyle name="Normal 15 3 4 4 3" xfId="26264"/>
    <cellStyle name="Normal 15 3 4 4 4" xfId="39732"/>
    <cellStyle name="Normal 15 3 4 5" xfId="18703"/>
    <cellStyle name="Normal 15 3 4 5 2" xfId="30319"/>
    <cellStyle name="Normal 15 3 4 5 3" xfId="46175"/>
    <cellStyle name="Normal 15 3 4 6" xfId="4231"/>
    <cellStyle name="Normal 15 3 4 7" xfId="24511"/>
    <cellStyle name="Normal 15 3 4 8" xfId="36403"/>
    <cellStyle name="Normal 15 3 5" xfId="964"/>
    <cellStyle name="Normal 15 3 5 2" xfId="7659"/>
    <cellStyle name="Normal 15 3 5 2 2" xfId="16767"/>
    <cellStyle name="Normal 15 3 5 2 2 2" xfId="22575"/>
    <cellStyle name="Normal 15 3 5 2 2 2 2" xfId="34191"/>
    <cellStyle name="Normal 15 3 5 2 2 2 3" xfId="50047"/>
    <cellStyle name="Normal 15 3 5 2 2 3" xfId="28383"/>
    <cellStyle name="Normal 15 3 5 2 2 4" xfId="44239"/>
    <cellStyle name="Normal 15 3 5 2 3" xfId="19288"/>
    <cellStyle name="Normal 15 3 5 2 3 2" xfId="30904"/>
    <cellStyle name="Normal 15 3 5 2 3 3" xfId="46760"/>
    <cellStyle name="Normal 15 3 5 2 4" xfId="25096"/>
    <cellStyle name="Normal 15 3 5 2 5" xfId="38283"/>
    <cellStyle name="Normal 15 3 5 3" xfId="10643"/>
    <cellStyle name="Normal 15 3 5 3 2" xfId="21406"/>
    <cellStyle name="Normal 15 3 5 3 2 2" xfId="33022"/>
    <cellStyle name="Normal 15 3 5 3 2 3" xfId="48878"/>
    <cellStyle name="Normal 15 3 5 3 3" xfId="27214"/>
    <cellStyle name="Normal 15 3 5 3 4" xfId="40803"/>
    <cellStyle name="Normal 15 3 5 4" xfId="18119"/>
    <cellStyle name="Normal 15 3 5 4 2" xfId="29735"/>
    <cellStyle name="Normal 15 3 5 4 3" xfId="45591"/>
    <cellStyle name="Normal 15 3 5 5" xfId="3500"/>
    <cellStyle name="Normal 15 3 5 6" xfId="23927"/>
    <cellStyle name="Normal 15 3 5 7" xfId="35751"/>
    <cellStyle name="Normal 15 3 6" xfId="3192"/>
    <cellStyle name="Normal 15 3 6 2" xfId="10420"/>
    <cellStyle name="Normal 15 3 6 2 2" xfId="21186"/>
    <cellStyle name="Normal 15 3 6 2 2 2" xfId="32802"/>
    <cellStyle name="Normal 15 3 6 2 2 3" xfId="48658"/>
    <cellStyle name="Normal 15 3 6 2 3" xfId="26994"/>
    <cellStyle name="Normal 15 3 6 2 4" xfId="40583"/>
    <cellStyle name="Normal 15 3 6 3" xfId="17899"/>
    <cellStyle name="Normal 15 3 6 3 2" xfId="29515"/>
    <cellStyle name="Normal 15 3 6 3 3" xfId="45371"/>
    <cellStyle name="Normal 15 3 6 4" xfId="23707"/>
    <cellStyle name="Normal 15 3 6 5" xfId="35494"/>
    <cellStyle name="Normal 15 3 7" xfId="7354"/>
    <cellStyle name="Normal 15 3 7 2" xfId="10029"/>
    <cellStyle name="Normal 15 3 7 2 2" xfId="21003"/>
    <cellStyle name="Normal 15 3 7 2 2 2" xfId="32619"/>
    <cellStyle name="Normal 15 3 7 2 2 3" xfId="48475"/>
    <cellStyle name="Normal 15 3 7 2 3" xfId="26811"/>
    <cellStyle name="Normal 15 3 7 2 4" xfId="40306"/>
    <cellStyle name="Normal 15 3 7 3" xfId="19068"/>
    <cellStyle name="Normal 15 3 7 3 2" xfId="30684"/>
    <cellStyle name="Normal 15 3 7 3 3" xfId="46540"/>
    <cellStyle name="Normal 15 3 7 4" xfId="24876"/>
    <cellStyle name="Normal 15 3 7 5" xfId="38026"/>
    <cellStyle name="Normal 15 3 8" xfId="16547"/>
    <cellStyle name="Normal 15 3 8 2" xfId="22355"/>
    <cellStyle name="Normal 15 3 8 2 2" xfId="33971"/>
    <cellStyle name="Normal 15 3 8 2 3" xfId="49827"/>
    <cellStyle name="Normal 15 3 8 3" xfId="28163"/>
    <cellStyle name="Normal 15 3 8 4" xfId="44019"/>
    <cellStyle name="Normal 15 3 9" xfId="9174"/>
    <cellStyle name="Normal 15 3 9 2" xfId="20200"/>
    <cellStyle name="Normal 15 3 9 2 2" xfId="31816"/>
    <cellStyle name="Normal 15 3 9 2 3" xfId="47672"/>
    <cellStyle name="Normal 15 3 9 3" xfId="26008"/>
    <cellStyle name="Normal 15 3 9 4" xfId="39476"/>
    <cellStyle name="Normal 15 4" xfId="693"/>
    <cellStyle name="Normal 15 4 10" xfId="17752"/>
    <cellStyle name="Normal 15 4 10 2" xfId="29368"/>
    <cellStyle name="Normal 15 4 10 3" xfId="45224"/>
    <cellStyle name="Normal 15 4 11" xfId="2777"/>
    <cellStyle name="Normal 15 4 12" xfId="23560"/>
    <cellStyle name="Normal 15 4 13" xfId="35219"/>
    <cellStyle name="Normal 15 4 2" xfId="1244"/>
    <cellStyle name="Normal 15 4 2 2" xfId="1947"/>
    <cellStyle name="Normal 15 4 2 2 2" xfId="8491"/>
    <cellStyle name="Normal 15 4 2 2 2 2" xfId="17533"/>
    <cellStyle name="Normal 15 4 2 2 2 2 2" xfId="23341"/>
    <cellStyle name="Normal 15 4 2 2 2 2 2 2" xfId="34957"/>
    <cellStyle name="Normal 15 4 2 2 2 2 2 3" xfId="50813"/>
    <cellStyle name="Normal 15 4 2 2 2 2 3" xfId="29149"/>
    <cellStyle name="Normal 15 4 2 2 2 2 4" xfId="45005"/>
    <cellStyle name="Normal 15 4 2 2 2 3" xfId="20054"/>
    <cellStyle name="Normal 15 4 2 2 2 3 2" xfId="31670"/>
    <cellStyle name="Normal 15 4 2 2 2 3 3" xfId="47526"/>
    <cellStyle name="Normal 15 4 2 2 2 4" xfId="25862"/>
    <cellStyle name="Normal 15 4 2 2 2 5" xfId="39081"/>
    <cellStyle name="Normal 15 4 2 2 3" xfId="11464"/>
    <cellStyle name="Normal 15 4 2 2 3 2" xfId="22172"/>
    <cellStyle name="Normal 15 4 2 2 3 2 2" xfId="33788"/>
    <cellStyle name="Normal 15 4 2 2 3 2 3" xfId="49644"/>
    <cellStyle name="Normal 15 4 2 2 3 3" xfId="27980"/>
    <cellStyle name="Normal 15 4 2 2 3 4" xfId="41596"/>
    <cellStyle name="Normal 15 4 2 2 4" xfId="18885"/>
    <cellStyle name="Normal 15 4 2 2 4 2" xfId="30501"/>
    <cellStyle name="Normal 15 4 2 2 4 3" xfId="46357"/>
    <cellStyle name="Normal 15 4 2 2 5" xfId="4474"/>
    <cellStyle name="Normal 15 4 2 2 6" xfId="24693"/>
    <cellStyle name="Normal 15 4 2 2 7" xfId="36612"/>
    <cellStyle name="Normal 15 4 2 3" xfId="7847"/>
    <cellStyle name="Normal 15 4 2 3 2" xfId="10859"/>
    <cellStyle name="Normal 15 4 2 3 2 2" xfId="21588"/>
    <cellStyle name="Normal 15 4 2 3 2 2 2" xfId="33204"/>
    <cellStyle name="Normal 15 4 2 3 2 2 3" xfId="49060"/>
    <cellStyle name="Normal 15 4 2 3 2 3" xfId="27396"/>
    <cellStyle name="Normal 15 4 2 3 2 4" xfId="41001"/>
    <cellStyle name="Normal 15 4 2 3 3" xfId="19470"/>
    <cellStyle name="Normal 15 4 2 3 3 2" xfId="31086"/>
    <cellStyle name="Normal 15 4 2 3 3 3" xfId="46942"/>
    <cellStyle name="Normal 15 4 2 3 4" xfId="25278"/>
    <cellStyle name="Normal 15 4 2 3 5" xfId="38467"/>
    <cellStyle name="Normal 15 4 2 4" xfId="16949"/>
    <cellStyle name="Normal 15 4 2 4 2" xfId="22757"/>
    <cellStyle name="Normal 15 4 2 4 2 2" xfId="34373"/>
    <cellStyle name="Normal 15 4 2 4 2 3" xfId="50229"/>
    <cellStyle name="Normal 15 4 2 4 3" xfId="28565"/>
    <cellStyle name="Normal 15 4 2 4 4" xfId="44421"/>
    <cellStyle name="Normal 15 4 2 5" xfId="9612"/>
    <cellStyle name="Normal 15 4 2 5 2" xfId="20638"/>
    <cellStyle name="Normal 15 4 2 5 2 2" xfId="32254"/>
    <cellStyle name="Normal 15 4 2 5 2 3" xfId="48110"/>
    <cellStyle name="Normal 15 4 2 5 3" xfId="26446"/>
    <cellStyle name="Normal 15 4 2 5 4" xfId="39914"/>
    <cellStyle name="Normal 15 4 2 6" xfId="18301"/>
    <cellStyle name="Normal 15 4 2 6 2" xfId="29917"/>
    <cellStyle name="Normal 15 4 2 6 3" xfId="45773"/>
    <cellStyle name="Normal 15 4 2 7" xfId="3771"/>
    <cellStyle name="Normal 15 4 2 8" xfId="24109"/>
    <cellStyle name="Normal 15 4 2 9" xfId="35974"/>
    <cellStyle name="Normal 15 4 3" xfId="1431"/>
    <cellStyle name="Normal 15 4 3 2" xfId="8029"/>
    <cellStyle name="Normal 15 4 3 2 2" xfId="11042"/>
    <cellStyle name="Normal 15 4 3 2 2 2" xfId="21770"/>
    <cellStyle name="Normal 15 4 3 2 2 2 2" xfId="33386"/>
    <cellStyle name="Normal 15 4 3 2 2 2 3" xfId="49242"/>
    <cellStyle name="Normal 15 4 3 2 2 3" xfId="27578"/>
    <cellStyle name="Normal 15 4 3 2 2 4" xfId="41184"/>
    <cellStyle name="Normal 15 4 3 2 3" xfId="19652"/>
    <cellStyle name="Normal 15 4 3 2 3 2" xfId="31268"/>
    <cellStyle name="Normal 15 4 3 2 3 3" xfId="47124"/>
    <cellStyle name="Normal 15 4 3 2 4" xfId="25460"/>
    <cellStyle name="Normal 15 4 3 2 5" xfId="38649"/>
    <cellStyle name="Normal 15 4 3 3" xfId="17131"/>
    <cellStyle name="Normal 15 4 3 3 2" xfId="22939"/>
    <cellStyle name="Normal 15 4 3 3 2 2" xfId="34555"/>
    <cellStyle name="Normal 15 4 3 3 2 3" xfId="50411"/>
    <cellStyle name="Normal 15 4 3 3 3" xfId="28747"/>
    <cellStyle name="Normal 15 4 3 3 4" xfId="44603"/>
    <cellStyle name="Normal 15 4 3 4" xfId="9794"/>
    <cellStyle name="Normal 15 4 3 4 2" xfId="20820"/>
    <cellStyle name="Normal 15 4 3 4 2 2" xfId="32436"/>
    <cellStyle name="Normal 15 4 3 4 2 3" xfId="48292"/>
    <cellStyle name="Normal 15 4 3 4 3" xfId="26628"/>
    <cellStyle name="Normal 15 4 3 4 4" xfId="40096"/>
    <cellStyle name="Normal 15 4 3 5" xfId="18483"/>
    <cellStyle name="Normal 15 4 3 5 2" xfId="30099"/>
    <cellStyle name="Normal 15 4 3 5 3" xfId="45955"/>
    <cellStyle name="Normal 15 4 3 6" xfId="3958"/>
    <cellStyle name="Normal 15 4 3 7" xfId="24291"/>
    <cellStyle name="Normal 15 4 3 8" xfId="36156"/>
    <cellStyle name="Normal 15 4 4" xfId="1745"/>
    <cellStyle name="Normal 15 4 4 2" xfId="8289"/>
    <cellStyle name="Normal 15 4 4 2 2" xfId="11318"/>
    <cellStyle name="Normal 15 4 4 2 2 2" xfId="22026"/>
    <cellStyle name="Normal 15 4 4 2 2 2 2" xfId="33642"/>
    <cellStyle name="Normal 15 4 4 2 2 2 3" xfId="49498"/>
    <cellStyle name="Normal 15 4 4 2 2 3" xfId="27834"/>
    <cellStyle name="Normal 15 4 4 2 2 4" xfId="41450"/>
    <cellStyle name="Normal 15 4 4 2 3" xfId="19908"/>
    <cellStyle name="Normal 15 4 4 2 3 2" xfId="31524"/>
    <cellStyle name="Normal 15 4 4 2 3 3" xfId="47380"/>
    <cellStyle name="Normal 15 4 4 2 4" xfId="25716"/>
    <cellStyle name="Normal 15 4 4 2 5" xfId="38908"/>
    <cellStyle name="Normal 15 4 4 3" xfId="17387"/>
    <cellStyle name="Normal 15 4 4 3 2" xfId="23195"/>
    <cellStyle name="Normal 15 4 4 3 2 2" xfId="34811"/>
    <cellStyle name="Normal 15 4 4 3 2 3" xfId="50667"/>
    <cellStyle name="Normal 15 4 4 3 3" xfId="29003"/>
    <cellStyle name="Normal 15 4 4 3 4" xfId="44859"/>
    <cellStyle name="Normal 15 4 4 4" xfId="9466"/>
    <cellStyle name="Normal 15 4 4 4 2" xfId="20492"/>
    <cellStyle name="Normal 15 4 4 4 2 2" xfId="32108"/>
    <cellStyle name="Normal 15 4 4 4 2 3" xfId="47964"/>
    <cellStyle name="Normal 15 4 4 4 3" xfId="26300"/>
    <cellStyle name="Normal 15 4 4 4 4" xfId="39768"/>
    <cellStyle name="Normal 15 4 4 5" xfId="18739"/>
    <cellStyle name="Normal 15 4 4 5 2" xfId="30355"/>
    <cellStyle name="Normal 15 4 4 5 3" xfId="46211"/>
    <cellStyle name="Normal 15 4 4 6" xfId="4272"/>
    <cellStyle name="Normal 15 4 4 7" xfId="24547"/>
    <cellStyle name="Normal 15 4 4 8" xfId="36439"/>
    <cellStyle name="Normal 15 4 5" xfId="1002"/>
    <cellStyle name="Normal 15 4 5 2" xfId="7697"/>
    <cellStyle name="Normal 15 4 5 2 2" xfId="16803"/>
    <cellStyle name="Normal 15 4 5 2 2 2" xfId="22611"/>
    <cellStyle name="Normal 15 4 5 2 2 2 2" xfId="34227"/>
    <cellStyle name="Normal 15 4 5 2 2 2 3" xfId="50083"/>
    <cellStyle name="Normal 15 4 5 2 2 3" xfId="28419"/>
    <cellStyle name="Normal 15 4 5 2 2 4" xfId="44275"/>
    <cellStyle name="Normal 15 4 5 2 3" xfId="19324"/>
    <cellStyle name="Normal 15 4 5 2 3 2" xfId="30940"/>
    <cellStyle name="Normal 15 4 5 2 3 3" xfId="46796"/>
    <cellStyle name="Normal 15 4 5 2 4" xfId="25132"/>
    <cellStyle name="Normal 15 4 5 2 5" xfId="38319"/>
    <cellStyle name="Normal 15 4 5 3" xfId="10679"/>
    <cellStyle name="Normal 15 4 5 3 2" xfId="21442"/>
    <cellStyle name="Normal 15 4 5 3 2 2" xfId="33058"/>
    <cellStyle name="Normal 15 4 5 3 2 3" xfId="48914"/>
    <cellStyle name="Normal 15 4 5 3 3" xfId="27250"/>
    <cellStyle name="Normal 15 4 5 3 4" xfId="40839"/>
    <cellStyle name="Normal 15 4 5 4" xfId="18155"/>
    <cellStyle name="Normal 15 4 5 4 2" xfId="29771"/>
    <cellStyle name="Normal 15 4 5 4 3" xfId="45627"/>
    <cellStyle name="Normal 15 4 5 5" xfId="3538"/>
    <cellStyle name="Normal 15 4 5 6" xfId="23963"/>
    <cellStyle name="Normal 15 4 5 7" xfId="35787"/>
    <cellStyle name="Normal 15 4 6" xfId="3231"/>
    <cellStyle name="Normal 15 4 6 2" xfId="10459"/>
    <cellStyle name="Normal 15 4 6 2 2" xfId="21222"/>
    <cellStyle name="Normal 15 4 6 2 2 2" xfId="32838"/>
    <cellStyle name="Normal 15 4 6 2 2 3" xfId="48694"/>
    <cellStyle name="Normal 15 4 6 2 3" xfId="27030"/>
    <cellStyle name="Normal 15 4 6 2 4" xfId="40619"/>
    <cellStyle name="Normal 15 4 6 3" xfId="17935"/>
    <cellStyle name="Normal 15 4 6 3 2" xfId="29551"/>
    <cellStyle name="Normal 15 4 6 3 3" xfId="45407"/>
    <cellStyle name="Normal 15 4 6 4" xfId="23743"/>
    <cellStyle name="Normal 15 4 6 5" xfId="35530"/>
    <cellStyle name="Normal 15 4 7" xfId="7390"/>
    <cellStyle name="Normal 15 4 7 2" xfId="10066"/>
    <cellStyle name="Normal 15 4 7 2 2" xfId="21039"/>
    <cellStyle name="Normal 15 4 7 2 2 2" xfId="32655"/>
    <cellStyle name="Normal 15 4 7 2 2 3" xfId="48511"/>
    <cellStyle name="Normal 15 4 7 2 3" xfId="26847"/>
    <cellStyle name="Normal 15 4 7 2 4" xfId="40342"/>
    <cellStyle name="Normal 15 4 7 3" xfId="19104"/>
    <cellStyle name="Normal 15 4 7 3 2" xfId="30720"/>
    <cellStyle name="Normal 15 4 7 3 3" xfId="46576"/>
    <cellStyle name="Normal 15 4 7 4" xfId="24912"/>
    <cellStyle name="Normal 15 4 7 5" xfId="38062"/>
    <cellStyle name="Normal 15 4 8" xfId="16583"/>
    <cellStyle name="Normal 15 4 8 2" xfId="22391"/>
    <cellStyle name="Normal 15 4 8 2 2" xfId="34007"/>
    <cellStyle name="Normal 15 4 8 2 3" xfId="49863"/>
    <cellStyle name="Normal 15 4 8 3" xfId="28199"/>
    <cellStyle name="Normal 15 4 8 4" xfId="44055"/>
    <cellStyle name="Normal 15 4 9" xfId="9210"/>
    <cellStyle name="Normal 15 4 9 2" xfId="20236"/>
    <cellStyle name="Normal 15 4 9 2 2" xfId="31852"/>
    <cellStyle name="Normal 15 4 9 2 3" xfId="47708"/>
    <cellStyle name="Normal 15 4 9 3" xfId="26044"/>
    <cellStyle name="Normal 15 4 9 4" xfId="39512"/>
    <cellStyle name="Normal 15 5" xfId="528"/>
    <cellStyle name="Normal 15 5 10" xfId="17643"/>
    <cellStyle name="Normal 15 5 10 2" xfId="29259"/>
    <cellStyle name="Normal 15 5 10 3" xfId="45115"/>
    <cellStyle name="Normal 15 5 11" xfId="2641"/>
    <cellStyle name="Normal 15 5 12" xfId="23451"/>
    <cellStyle name="Normal 15 5 13" xfId="35098"/>
    <cellStyle name="Normal 15 5 2" xfId="1285"/>
    <cellStyle name="Normal 15 5 2 2" xfId="1983"/>
    <cellStyle name="Normal 15 5 2 2 2" xfId="8527"/>
    <cellStyle name="Normal 15 5 2 2 2 2" xfId="17569"/>
    <cellStyle name="Normal 15 5 2 2 2 2 2" xfId="23377"/>
    <cellStyle name="Normal 15 5 2 2 2 2 2 2" xfId="34993"/>
    <cellStyle name="Normal 15 5 2 2 2 2 2 3" xfId="50849"/>
    <cellStyle name="Normal 15 5 2 2 2 2 3" xfId="29185"/>
    <cellStyle name="Normal 15 5 2 2 2 2 4" xfId="45041"/>
    <cellStyle name="Normal 15 5 2 2 2 3" xfId="20090"/>
    <cellStyle name="Normal 15 5 2 2 2 3 2" xfId="31706"/>
    <cellStyle name="Normal 15 5 2 2 2 3 3" xfId="47562"/>
    <cellStyle name="Normal 15 5 2 2 2 4" xfId="25898"/>
    <cellStyle name="Normal 15 5 2 2 2 5" xfId="39117"/>
    <cellStyle name="Normal 15 5 2 2 3" xfId="11500"/>
    <cellStyle name="Normal 15 5 2 2 3 2" xfId="22208"/>
    <cellStyle name="Normal 15 5 2 2 3 2 2" xfId="33824"/>
    <cellStyle name="Normal 15 5 2 2 3 2 3" xfId="49680"/>
    <cellStyle name="Normal 15 5 2 2 3 3" xfId="28016"/>
    <cellStyle name="Normal 15 5 2 2 3 4" xfId="41632"/>
    <cellStyle name="Normal 15 5 2 2 4" xfId="18921"/>
    <cellStyle name="Normal 15 5 2 2 4 2" xfId="30537"/>
    <cellStyle name="Normal 15 5 2 2 4 3" xfId="46393"/>
    <cellStyle name="Normal 15 5 2 2 5" xfId="4510"/>
    <cellStyle name="Normal 15 5 2 2 6" xfId="24729"/>
    <cellStyle name="Normal 15 5 2 2 7" xfId="36648"/>
    <cellStyle name="Normal 15 5 2 3" xfId="7883"/>
    <cellStyle name="Normal 15 5 2 3 2" xfId="10896"/>
    <cellStyle name="Normal 15 5 2 3 2 2" xfId="21624"/>
    <cellStyle name="Normal 15 5 2 3 2 2 2" xfId="33240"/>
    <cellStyle name="Normal 15 5 2 3 2 2 3" xfId="49096"/>
    <cellStyle name="Normal 15 5 2 3 2 3" xfId="27432"/>
    <cellStyle name="Normal 15 5 2 3 2 4" xfId="41038"/>
    <cellStyle name="Normal 15 5 2 3 3" xfId="19506"/>
    <cellStyle name="Normal 15 5 2 3 3 2" xfId="31122"/>
    <cellStyle name="Normal 15 5 2 3 3 3" xfId="46978"/>
    <cellStyle name="Normal 15 5 2 3 4" xfId="25314"/>
    <cellStyle name="Normal 15 5 2 3 5" xfId="38503"/>
    <cellStyle name="Normal 15 5 2 4" xfId="16985"/>
    <cellStyle name="Normal 15 5 2 4 2" xfId="22793"/>
    <cellStyle name="Normal 15 5 2 4 2 2" xfId="34409"/>
    <cellStyle name="Normal 15 5 2 4 2 3" xfId="50265"/>
    <cellStyle name="Normal 15 5 2 4 3" xfId="28601"/>
    <cellStyle name="Normal 15 5 2 4 4" xfId="44457"/>
    <cellStyle name="Normal 15 5 2 5" xfId="9648"/>
    <cellStyle name="Normal 15 5 2 5 2" xfId="20674"/>
    <cellStyle name="Normal 15 5 2 5 2 2" xfId="32290"/>
    <cellStyle name="Normal 15 5 2 5 2 3" xfId="48146"/>
    <cellStyle name="Normal 15 5 2 5 3" xfId="26482"/>
    <cellStyle name="Normal 15 5 2 5 4" xfId="39950"/>
    <cellStyle name="Normal 15 5 2 6" xfId="18337"/>
    <cellStyle name="Normal 15 5 2 6 2" xfId="29953"/>
    <cellStyle name="Normal 15 5 2 6 3" xfId="45809"/>
    <cellStyle name="Normal 15 5 2 7" xfId="3812"/>
    <cellStyle name="Normal 15 5 2 8" xfId="24145"/>
    <cellStyle name="Normal 15 5 2 9" xfId="36010"/>
    <cellStyle name="Normal 15 5 3" xfId="1467"/>
    <cellStyle name="Normal 15 5 3 2" xfId="8065"/>
    <cellStyle name="Normal 15 5 3 2 2" xfId="11078"/>
    <cellStyle name="Normal 15 5 3 2 2 2" xfId="21806"/>
    <cellStyle name="Normal 15 5 3 2 2 2 2" xfId="33422"/>
    <cellStyle name="Normal 15 5 3 2 2 2 3" xfId="49278"/>
    <cellStyle name="Normal 15 5 3 2 2 3" xfId="27614"/>
    <cellStyle name="Normal 15 5 3 2 2 4" xfId="41220"/>
    <cellStyle name="Normal 15 5 3 2 3" xfId="19688"/>
    <cellStyle name="Normal 15 5 3 2 3 2" xfId="31304"/>
    <cellStyle name="Normal 15 5 3 2 3 3" xfId="47160"/>
    <cellStyle name="Normal 15 5 3 2 4" xfId="25496"/>
    <cellStyle name="Normal 15 5 3 2 5" xfId="38685"/>
    <cellStyle name="Normal 15 5 3 3" xfId="17167"/>
    <cellStyle name="Normal 15 5 3 3 2" xfId="22975"/>
    <cellStyle name="Normal 15 5 3 3 2 2" xfId="34591"/>
    <cellStyle name="Normal 15 5 3 3 2 3" xfId="50447"/>
    <cellStyle name="Normal 15 5 3 3 3" xfId="28783"/>
    <cellStyle name="Normal 15 5 3 3 4" xfId="44639"/>
    <cellStyle name="Normal 15 5 3 4" xfId="9830"/>
    <cellStyle name="Normal 15 5 3 4 2" xfId="20856"/>
    <cellStyle name="Normal 15 5 3 4 2 2" xfId="32472"/>
    <cellStyle name="Normal 15 5 3 4 2 3" xfId="48328"/>
    <cellStyle name="Normal 15 5 3 4 3" xfId="26664"/>
    <cellStyle name="Normal 15 5 3 4 4" xfId="40132"/>
    <cellStyle name="Normal 15 5 3 5" xfId="18519"/>
    <cellStyle name="Normal 15 5 3 5 2" xfId="30135"/>
    <cellStyle name="Normal 15 5 3 5 3" xfId="45991"/>
    <cellStyle name="Normal 15 5 3 6" xfId="3994"/>
    <cellStyle name="Normal 15 5 3 7" xfId="24327"/>
    <cellStyle name="Normal 15 5 3 8" xfId="36192"/>
    <cellStyle name="Normal 15 5 4" xfId="1615"/>
    <cellStyle name="Normal 15 5 4 2" xfId="8180"/>
    <cellStyle name="Normal 15 5 4 2 2" xfId="11202"/>
    <cellStyle name="Normal 15 5 4 2 2 2" xfId="21917"/>
    <cellStyle name="Normal 15 5 4 2 2 2 2" xfId="33533"/>
    <cellStyle name="Normal 15 5 4 2 2 2 3" xfId="49389"/>
    <cellStyle name="Normal 15 5 4 2 2 3" xfId="27725"/>
    <cellStyle name="Normal 15 5 4 2 2 4" xfId="41338"/>
    <cellStyle name="Normal 15 5 4 2 3" xfId="19799"/>
    <cellStyle name="Normal 15 5 4 2 3 2" xfId="31415"/>
    <cellStyle name="Normal 15 5 4 2 3 3" xfId="47271"/>
    <cellStyle name="Normal 15 5 4 2 4" xfId="25607"/>
    <cellStyle name="Normal 15 5 4 2 5" xfId="38799"/>
    <cellStyle name="Normal 15 5 4 3" xfId="17278"/>
    <cellStyle name="Normal 15 5 4 3 2" xfId="23086"/>
    <cellStyle name="Normal 15 5 4 3 2 2" xfId="34702"/>
    <cellStyle name="Normal 15 5 4 3 2 3" xfId="50558"/>
    <cellStyle name="Normal 15 5 4 3 3" xfId="28894"/>
    <cellStyle name="Normal 15 5 4 3 4" xfId="44750"/>
    <cellStyle name="Normal 15 5 4 4" xfId="9357"/>
    <cellStyle name="Normal 15 5 4 4 2" xfId="20383"/>
    <cellStyle name="Normal 15 5 4 4 2 2" xfId="31999"/>
    <cellStyle name="Normal 15 5 4 4 2 3" xfId="47855"/>
    <cellStyle name="Normal 15 5 4 4 3" xfId="26191"/>
    <cellStyle name="Normal 15 5 4 4 4" xfId="39659"/>
    <cellStyle name="Normal 15 5 4 5" xfId="18630"/>
    <cellStyle name="Normal 15 5 4 5 2" xfId="30246"/>
    <cellStyle name="Normal 15 5 4 5 3" xfId="46102"/>
    <cellStyle name="Normal 15 5 4 6" xfId="4142"/>
    <cellStyle name="Normal 15 5 4 7" xfId="24438"/>
    <cellStyle name="Normal 15 5 4 8" xfId="36324"/>
    <cellStyle name="Normal 15 5 5" xfId="886"/>
    <cellStyle name="Normal 15 5 5 2" xfId="7581"/>
    <cellStyle name="Normal 15 5 5 2 2" xfId="16694"/>
    <cellStyle name="Normal 15 5 5 2 2 2" xfId="22502"/>
    <cellStyle name="Normal 15 5 5 2 2 2 2" xfId="34118"/>
    <cellStyle name="Normal 15 5 5 2 2 2 3" xfId="49974"/>
    <cellStyle name="Normal 15 5 5 2 2 3" xfId="28310"/>
    <cellStyle name="Normal 15 5 5 2 2 4" xfId="44166"/>
    <cellStyle name="Normal 15 5 5 2 3" xfId="19215"/>
    <cellStyle name="Normal 15 5 5 2 3 2" xfId="30831"/>
    <cellStyle name="Normal 15 5 5 2 3 3" xfId="46687"/>
    <cellStyle name="Normal 15 5 5 2 4" xfId="25023"/>
    <cellStyle name="Normal 15 5 5 2 5" xfId="38207"/>
    <cellStyle name="Normal 15 5 5 3" xfId="10570"/>
    <cellStyle name="Normal 15 5 5 3 2" xfId="21333"/>
    <cellStyle name="Normal 15 5 5 3 2 2" xfId="32949"/>
    <cellStyle name="Normal 15 5 5 3 2 3" xfId="48805"/>
    <cellStyle name="Normal 15 5 5 3 3" xfId="27141"/>
    <cellStyle name="Normal 15 5 5 3 4" xfId="40730"/>
    <cellStyle name="Normal 15 5 5 4" xfId="18046"/>
    <cellStyle name="Normal 15 5 5 4 2" xfId="29662"/>
    <cellStyle name="Normal 15 5 5 4 3" xfId="45518"/>
    <cellStyle name="Normal 15 5 5 5" xfId="3422"/>
    <cellStyle name="Normal 15 5 5 6" xfId="23854"/>
    <cellStyle name="Normal 15 5 5 7" xfId="35675"/>
    <cellStyle name="Normal 15 5 6" xfId="3088"/>
    <cellStyle name="Normal 15 5 6 2" xfId="10318"/>
    <cellStyle name="Normal 15 5 6 2 2" xfId="21113"/>
    <cellStyle name="Normal 15 5 6 2 2 2" xfId="32729"/>
    <cellStyle name="Normal 15 5 6 2 2 3" xfId="48585"/>
    <cellStyle name="Normal 15 5 6 2 3" xfId="26921"/>
    <cellStyle name="Normal 15 5 6 2 4" xfId="40493"/>
    <cellStyle name="Normal 15 5 6 3" xfId="17826"/>
    <cellStyle name="Normal 15 5 6 3 2" xfId="29442"/>
    <cellStyle name="Normal 15 5 6 3 3" xfId="45298"/>
    <cellStyle name="Normal 15 5 6 4" xfId="23634"/>
    <cellStyle name="Normal 15 5 6 5" xfId="35404"/>
    <cellStyle name="Normal 15 5 7" xfId="7281"/>
    <cellStyle name="Normal 15 5 7 2" xfId="9951"/>
    <cellStyle name="Normal 15 5 7 2 2" xfId="20930"/>
    <cellStyle name="Normal 15 5 7 2 2 2" xfId="32546"/>
    <cellStyle name="Normal 15 5 7 2 2 3" xfId="48402"/>
    <cellStyle name="Normal 15 5 7 2 3" xfId="26738"/>
    <cellStyle name="Normal 15 5 7 2 4" xfId="40231"/>
    <cellStyle name="Normal 15 5 7 3" xfId="18995"/>
    <cellStyle name="Normal 15 5 7 3 2" xfId="30611"/>
    <cellStyle name="Normal 15 5 7 3 3" xfId="46467"/>
    <cellStyle name="Normal 15 5 7 4" xfId="24803"/>
    <cellStyle name="Normal 15 5 7 5" xfId="37953"/>
    <cellStyle name="Normal 15 5 8" xfId="16474"/>
    <cellStyle name="Normal 15 5 8 2" xfId="22282"/>
    <cellStyle name="Normal 15 5 8 2 2" xfId="33898"/>
    <cellStyle name="Normal 15 5 8 2 3" xfId="49754"/>
    <cellStyle name="Normal 15 5 8 3" xfId="28090"/>
    <cellStyle name="Normal 15 5 8 4" xfId="43946"/>
    <cellStyle name="Normal 15 5 9" xfId="9246"/>
    <cellStyle name="Normal 15 5 9 2" xfId="20272"/>
    <cellStyle name="Normal 15 5 9 2 2" xfId="31888"/>
    <cellStyle name="Normal 15 5 9 2 3" xfId="47744"/>
    <cellStyle name="Normal 15 5 9 3" xfId="26080"/>
    <cellStyle name="Normal 15 5 9 4" xfId="39548"/>
    <cellStyle name="Normal 15 6" xfId="1079"/>
    <cellStyle name="Normal 15 6 2" xfId="1838"/>
    <cellStyle name="Normal 15 6 2 2" xfId="8382"/>
    <cellStyle name="Normal 15 6 2 2 2" xfId="17424"/>
    <cellStyle name="Normal 15 6 2 2 2 2" xfId="23232"/>
    <cellStyle name="Normal 15 6 2 2 2 2 2" xfId="34848"/>
    <cellStyle name="Normal 15 6 2 2 2 2 3" xfId="50704"/>
    <cellStyle name="Normal 15 6 2 2 2 3" xfId="29040"/>
    <cellStyle name="Normal 15 6 2 2 2 4" xfId="44896"/>
    <cellStyle name="Normal 15 6 2 2 3" xfId="19945"/>
    <cellStyle name="Normal 15 6 2 2 3 2" xfId="31561"/>
    <cellStyle name="Normal 15 6 2 2 3 3" xfId="47417"/>
    <cellStyle name="Normal 15 6 2 2 4" xfId="25753"/>
    <cellStyle name="Normal 15 6 2 2 5" xfId="38972"/>
    <cellStyle name="Normal 15 6 2 3" xfId="11355"/>
    <cellStyle name="Normal 15 6 2 3 2" xfId="22063"/>
    <cellStyle name="Normal 15 6 2 3 2 2" xfId="33679"/>
    <cellStyle name="Normal 15 6 2 3 2 3" xfId="49535"/>
    <cellStyle name="Normal 15 6 2 3 3" xfId="27871"/>
    <cellStyle name="Normal 15 6 2 3 4" xfId="41487"/>
    <cellStyle name="Normal 15 6 2 4" xfId="18776"/>
    <cellStyle name="Normal 15 6 2 4 2" xfId="30392"/>
    <cellStyle name="Normal 15 6 2 4 3" xfId="46248"/>
    <cellStyle name="Normal 15 6 2 5" xfId="4365"/>
    <cellStyle name="Normal 15 6 2 6" xfId="24584"/>
    <cellStyle name="Normal 15 6 2 7" xfId="36503"/>
    <cellStyle name="Normal 15 6 3" xfId="7738"/>
    <cellStyle name="Normal 15 6 3 2" xfId="10736"/>
    <cellStyle name="Normal 15 6 3 2 2" xfId="21479"/>
    <cellStyle name="Normal 15 6 3 2 2 2" xfId="33095"/>
    <cellStyle name="Normal 15 6 3 2 2 3" xfId="48951"/>
    <cellStyle name="Normal 15 6 3 2 3" xfId="27287"/>
    <cellStyle name="Normal 15 6 3 2 4" xfId="40885"/>
    <cellStyle name="Normal 15 6 3 3" xfId="19361"/>
    <cellStyle name="Normal 15 6 3 3 2" xfId="30977"/>
    <cellStyle name="Normal 15 6 3 3 3" xfId="46833"/>
    <cellStyle name="Normal 15 6 3 4" xfId="25169"/>
    <cellStyle name="Normal 15 6 3 5" xfId="38358"/>
    <cellStyle name="Normal 15 6 4" xfId="16840"/>
    <cellStyle name="Normal 15 6 4 2" xfId="22648"/>
    <cellStyle name="Normal 15 6 4 2 2" xfId="34264"/>
    <cellStyle name="Normal 15 6 4 2 3" xfId="50120"/>
    <cellStyle name="Normal 15 6 4 3" xfId="28456"/>
    <cellStyle name="Normal 15 6 4 4" xfId="44312"/>
    <cellStyle name="Normal 15 6 5" xfId="9503"/>
    <cellStyle name="Normal 15 6 5 2" xfId="20529"/>
    <cellStyle name="Normal 15 6 5 2 2" xfId="32145"/>
    <cellStyle name="Normal 15 6 5 2 3" xfId="48001"/>
    <cellStyle name="Normal 15 6 5 3" xfId="26337"/>
    <cellStyle name="Normal 15 6 5 4" xfId="39805"/>
    <cellStyle name="Normal 15 6 6" xfId="18192"/>
    <cellStyle name="Normal 15 6 6 2" xfId="29808"/>
    <cellStyle name="Normal 15 6 6 3" xfId="45664"/>
    <cellStyle name="Normal 15 6 7" xfId="3606"/>
    <cellStyle name="Normal 15 6 8" xfId="24000"/>
    <cellStyle name="Normal 15 6 9" xfId="35838"/>
    <cellStyle name="Normal 15 7" xfId="1322"/>
    <cellStyle name="Normal 15 7 2" xfId="7920"/>
    <cellStyle name="Normal 15 7 2 2" xfId="10933"/>
    <cellStyle name="Normal 15 7 2 2 2" xfId="21661"/>
    <cellStyle name="Normal 15 7 2 2 2 2" xfId="33277"/>
    <cellStyle name="Normal 15 7 2 2 2 3" xfId="49133"/>
    <cellStyle name="Normal 15 7 2 2 3" xfId="27469"/>
    <cellStyle name="Normal 15 7 2 2 4" xfId="41075"/>
    <cellStyle name="Normal 15 7 2 3" xfId="19543"/>
    <cellStyle name="Normal 15 7 2 3 2" xfId="31159"/>
    <cellStyle name="Normal 15 7 2 3 3" xfId="47015"/>
    <cellStyle name="Normal 15 7 2 4" xfId="25351"/>
    <cellStyle name="Normal 15 7 2 5" xfId="38540"/>
    <cellStyle name="Normal 15 7 3" xfId="17022"/>
    <cellStyle name="Normal 15 7 3 2" xfId="22830"/>
    <cellStyle name="Normal 15 7 3 2 2" xfId="34446"/>
    <cellStyle name="Normal 15 7 3 2 3" xfId="50302"/>
    <cellStyle name="Normal 15 7 3 3" xfId="28638"/>
    <cellStyle name="Normal 15 7 3 4" xfId="44494"/>
    <cellStyle name="Normal 15 7 4" xfId="9685"/>
    <cellStyle name="Normal 15 7 4 2" xfId="20711"/>
    <cellStyle name="Normal 15 7 4 2 2" xfId="32327"/>
    <cellStyle name="Normal 15 7 4 2 3" xfId="48183"/>
    <cellStyle name="Normal 15 7 4 3" xfId="26519"/>
    <cellStyle name="Normal 15 7 4 4" xfId="39987"/>
    <cellStyle name="Normal 15 7 5" xfId="18374"/>
    <cellStyle name="Normal 15 7 5 2" xfId="29990"/>
    <cellStyle name="Normal 15 7 5 3" xfId="45846"/>
    <cellStyle name="Normal 15 7 6" xfId="3849"/>
    <cellStyle name="Normal 15 7 7" xfId="24182"/>
    <cellStyle name="Normal 15 7 8" xfId="36047"/>
    <cellStyle name="Normal 15 8" xfId="1508"/>
    <cellStyle name="Normal 15 8 2" xfId="8102"/>
    <cellStyle name="Normal 15 8 2 2" xfId="11117"/>
    <cellStyle name="Normal 15 8 2 2 2" xfId="21843"/>
    <cellStyle name="Normal 15 8 2 2 2 2" xfId="33459"/>
    <cellStyle name="Normal 15 8 2 2 2 3" xfId="49315"/>
    <cellStyle name="Normal 15 8 2 2 3" xfId="27651"/>
    <cellStyle name="Normal 15 8 2 2 4" xfId="41258"/>
    <cellStyle name="Normal 15 8 2 3" xfId="19725"/>
    <cellStyle name="Normal 15 8 2 3 2" xfId="31341"/>
    <cellStyle name="Normal 15 8 2 3 3" xfId="47197"/>
    <cellStyle name="Normal 15 8 2 4" xfId="25533"/>
    <cellStyle name="Normal 15 8 2 5" xfId="38722"/>
    <cellStyle name="Normal 15 8 3" xfId="17204"/>
    <cellStyle name="Normal 15 8 3 2" xfId="23012"/>
    <cellStyle name="Normal 15 8 3 2 2" xfId="34628"/>
    <cellStyle name="Normal 15 8 3 2 3" xfId="50484"/>
    <cellStyle name="Normal 15 8 3 3" xfId="28820"/>
    <cellStyle name="Normal 15 8 3 4" xfId="44676"/>
    <cellStyle name="Normal 15 8 4" xfId="9283"/>
    <cellStyle name="Normal 15 8 4 2" xfId="20309"/>
    <cellStyle name="Normal 15 8 4 2 2" xfId="31925"/>
    <cellStyle name="Normal 15 8 4 2 3" xfId="47781"/>
    <cellStyle name="Normal 15 8 4 3" xfId="26117"/>
    <cellStyle name="Normal 15 8 4 4" xfId="39585"/>
    <cellStyle name="Normal 15 8 5" xfId="18556"/>
    <cellStyle name="Normal 15 8 5 2" xfId="30172"/>
    <cellStyle name="Normal 15 8 5 3" xfId="46028"/>
    <cellStyle name="Normal 15 8 6" xfId="4035"/>
    <cellStyle name="Normal 15 8 7" xfId="24364"/>
    <cellStyle name="Normal 15 8 8" xfId="36232"/>
    <cellStyle name="Normal 15 9" xfId="802"/>
    <cellStyle name="Normal 15 9 2" xfId="7497"/>
    <cellStyle name="Normal 15 9 2 2" xfId="16620"/>
    <cellStyle name="Normal 15 9 2 2 2" xfId="22428"/>
    <cellStyle name="Normal 15 9 2 2 2 2" xfId="34044"/>
    <cellStyle name="Normal 15 9 2 2 2 3" xfId="49900"/>
    <cellStyle name="Normal 15 9 2 2 3" xfId="28236"/>
    <cellStyle name="Normal 15 9 2 2 4" xfId="44092"/>
    <cellStyle name="Normal 15 9 2 3" xfId="19141"/>
    <cellStyle name="Normal 15 9 2 3 2" xfId="30757"/>
    <cellStyle name="Normal 15 9 2 3 3" xfId="46613"/>
    <cellStyle name="Normal 15 9 2 4" xfId="24949"/>
    <cellStyle name="Normal 15 9 2 5" xfId="38130"/>
    <cellStyle name="Normal 15 9 3" xfId="10496"/>
    <cellStyle name="Normal 15 9 3 2" xfId="21259"/>
    <cellStyle name="Normal 15 9 3 2 2" xfId="32875"/>
    <cellStyle name="Normal 15 9 3 2 3" xfId="48731"/>
    <cellStyle name="Normal 15 9 3 3" xfId="27067"/>
    <cellStyle name="Normal 15 9 3 4" xfId="40656"/>
    <cellStyle name="Normal 15 9 4" xfId="17972"/>
    <cellStyle name="Normal 15 9 4 2" xfId="29588"/>
    <cellStyle name="Normal 15 9 4 3" xfId="45444"/>
    <cellStyle name="Normal 15 9 5" xfId="3338"/>
    <cellStyle name="Normal 15 9 6" xfId="23780"/>
    <cellStyle name="Normal 15 9 7" xfId="35598"/>
    <cellStyle name="Normal 16" xfId="184"/>
    <cellStyle name="Normal 17" xfId="183"/>
    <cellStyle name="Normal 17 10" xfId="9082"/>
    <cellStyle name="Normal 17 10 2" xfId="20108"/>
    <cellStyle name="Normal 17 10 2 2" xfId="31724"/>
    <cellStyle name="Normal 17 10 2 3" xfId="47580"/>
    <cellStyle name="Normal 17 10 3" xfId="25916"/>
    <cellStyle name="Normal 17 10 4" xfId="39384"/>
    <cellStyle name="Normal 17 11" xfId="17587"/>
    <cellStyle name="Normal 17 11 2" xfId="29203"/>
    <cellStyle name="Normal 17 11 3" xfId="45059"/>
    <cellStyle name="Normal 17 12" xfId="2538"/>
    <cellStyle name="Normal 17 13" xfId="23395"/>
    <cellStyle name="Normal 17 14" xfId="35016"/>
    <cellStyle name="Normal 17 2" xfId="500"/>
    <cellStyle name="Normal 17 2 10" xfId="23432"/>
    <cellStyle name="Normal 17 2 11" xfId="35076"/>
    <cellStyle name="Normal 17 2 2" xfId="1592"/>
    <cellStyle name="Normal 17 2 2 2" xfId="8157"/>
    <cellStyle name="Normal 17 2 2 2 2" xfId="17259"/>
    <cellStyle name="Normal 17 2 2 2 2 2" xfId="23067"/>
    <cellStyle name="Normal 17 2 2 2 2 2 2" xfId="34683"/>
    <cellStyle name="Normal 17 2 2 2 2 2 3" xfId="50539"/>
    <cellStyle name="Normal 17 2 2 2 2 3" xfId="28875"/>
    <cellStyle name="Normal 17 2 2 2 2 4" xfId="44731"/>
    <cellStyle name="Normal 17 2 2 2 3" xfId="19780"/>
    <cellStyle name="Normal 17 2 2 2 3 2" xfId="31396"/>
    <cellStyle name="Normal 17 2 2 2 3 3" xfId="47252"/>
    <cellStyle name="Normal 17 2 2 2 4" xfId="25588"/>
    <cellStyle name="Normal 17 2 2 2 5" xfId="38777"/>
    <cellStyle name="Normal 17 2 2 3" xfId="11183"/>
    <cellStyle name="Normal 17 2 2 3 2" xfId="21898"/>
    <cellStyle name="Normal 17 2 2 3 2 2" xfId="33514"/>
    <cellStyle name="Normal 17 2 2 3 2 3" xfId="49370"/>
    <cellStyle name="Normal 17 2 2 3 3" xfId="27706"/>
    <cellStyle name="Normal 17 2 2 3 4" xfId="41319"/>
    <cellStyle name="Normal 17 2 2 4" xfId="18611"/>
    <cellStyle name="Normal 17 2 2 4 2" xfId="30227"/>
    <cellStyle name="Normal 17 2 2 4 3" xfId="46083"/>
    <cellStyle name="Normal 17 2 2 5" xfId="4119"/>
    <cellStyle name="Normal 17 2 2 6" xfId="24419"/>
    <cellStyle name="Normal 17 2 2 7" xfId="36302"/>
    <cellStyle name="Normal 17 2 3" xfId="866"/>
    <cellStyle name="Normal 17 2 3 2" xfId="7561"/>
    <cellStyle name="Normal 17 2 3 2 2" xfId="16675"/>
    <cellStyle name="Normal 17 2 3 2 2 2" xfId="22483"/>
    <cellStyle name="Normal 17 2 3 2 2 2 2" xfId="34099"/>
    <cellStyle name="Normal 17 2 3 2 2 2 3" xfId="49955"/>
    <cellStyle name="Normal 17 2 3 2 2 3" xfId="28291"/>
    <cellStyle name="Normal 17 2 3 2 2 4" xfId="44147"/>
    <cellStyle name="Normal 17 2 3 2 3" xfId="19196"/>
    <cellStyle name="Normal 17 2 3 2 3 2" xfId="30812"/>
    <cellStyle name="Normal 17 2 3 2 3 3" xfId="46668"/>
    <cellStyle name="Normal 17 2 3 2 4" xfId="25004"/>
    <cellStyle name="Normal 17 2 3 2 5" xfId="38187"/>
    <cellStyle name="Normal 17 2 3 3" xfId="10551"/>
    <cellStyle name="Normal 17 2 3 3 2" xfId="21314"/>
    <cellStyle name="Normal 17 2 3 3 2 2" xfId="32930"/>
    <cellStyle name="Normal 17 2 3 3 2 3" xfId="48786"/>
    <cellStyle name="Normal 17 2 3 3 3" xfId="27122"/>
    <cellStyle name="Normal 17 2 3 3 4" xfId="40711"/>
    <cellStyle name="Normal 17 2 3 4" xfId="18027"/>
    <cellStyle name="Normal 17 2 3 4 2" xfId="29643"/>
    <cellStyle name="Normal 17 2 3 4 3" xfId="45499"/>
    <cellStyle name="Normal 17 2 3 5" xfId="3402"/>
    <cellStyle name="Normal 17 2 3 6" xfId="23835"/>
    <cellStyle name="Normal 17 2 3 7" xfId="35655"/>
    <cellStyle name="Normal 17 2 4" xfId="3063"/>
    <cellStyle name="Normal 17 2 4 2" xfId="10293"/>
    <cellStyle name="Normal 17 2 4 2 2" xfId="21094"/>
    <cellStyle name="Normal 17 2 4 2 2 2" xfId="32710"/>
    <cellStyle name="Normal 17 2 4 2 2 3" xfId="48566"/>
    <cellStyle name="Normal 17 2 4 2 3" xfId="26902"/>
    <cellStyle name="Normal 17 2 4 2 4" xfId="40472"/>
    <cellStyle name="Normal 17 2 4 3" xfId="17807"/>
    <cellStyle name="Normal 17 2 4 3 2" xfId="29423"/>
    <cellStyle name="Normal 17 2 4 3 3" xfId="45279"/>
    <cellStyle name="Normal 17 2 4 4" xfId="23615"/>
    <cellStyle name="Normal 17 2 4 5" xfId="35383"/>
    <cellStyle name="Normal 17 2 5" xfId="7262"/>
    <cellStyle name="Normal 17 2 5 2" xfId="9928"/>
    <cellStyle name="Normal 17 2 5 2 2" xfId="20911"/>
    <cellStyle name="Normal 17 2 5 2 2 2" xfId="32527"/>
    <cellStyle name="Normal 17 2 5 2 2 3" xfId="48383"/>
    <cellStyle name="Normal 17 2 5 2 3" xfId="26719"/>
    <cellStyle name="Normal 17 2 5 2 4" xfId="40212"/>
    <cellStyle name="Normal 17 2 5 3" xfId="18976"/>
    <cellStyle name="Normal 17 2 5 3 2" xfId="30592"/>
    <cellStyle name="Normal 17 2 5 3 3" xfId="46448"/>
    <cellStyle name="Normal 17 2 5 4" xfId="24784"/>
    <cellStyle name="Normal 17 2 5 5" xfId="37934"/>
    <cellStyle name="Normal 17 2 6" xfId="16455"/>
    <cellStyle name="Normal 17 2 6 2" xfId="22263"/>
    <cellStyle name="Normal 17 2 6 2 2" xfId="33879"/>
    <cellStyle name="Normal 17 2 6 2 3" xfId="49735"/>
    <cellStyle name="Normal 17 2 6 3" xfId="28071"/>
    <cellStyle name="Normal 17 2 6 4" xfId="43927"/>
    <cellStyle name="Normal 17 2 7" xfId="9338"/>
    <cellStyle name="Normal 17 2 7 2" xfId="20364"/>
    <cellStyle name="Normal 17 2 7 2 2" xfId="31980"/>
    <cellStyle name="Normal 17 2 7 2 3" xfId="47836"/>
    <cellStyle name="Normal 17 2 7 3" xfId="26172"/>
    <cellStyle name="Normal 17 2 7 4" xfId="39640"/>
    <cellStyle name="Normal 17 2 8" xfId="17624"/>
    <cellStyle name="Normal 17 2 8 2" xfId="29240"/>
    <cellStyle name="Normal 17 2 8 3" xfId="45096"/>
    <cellStyle name="Normal 17 2 9" xfId="2613"/>
    <cellStyle name="Normal 17 3" xfId="1051"/>
    <cellStyle name="Normal 17 3 2" xfId="1819"/>
    <cellStyle name="Normal 17 3 2 2" xfId="8363"/>
    <cellStyle name="Normal 17 3 2 2 2" xfId="17405"/>
    <cellStyle name="Normal 17 3 2 2 2 2" xfId="23213"/>
    <cellStyle name="Normal 17 3 2 2 2 2 2" xfId="34829"/>
    <cellStyle name="Normal 17 3 2 2 2 2 3" xfId="50685"/>
    <cellStyle name="Normal 17 3 2 2 2 3" xfId="29021"/>
    <cellStyle name="Normal 17 3 2 2 2 4" xfId="44877"/>
    <cellStyle name="Normal 17 3 2 2 3" xfId="19926"/>
    <cellStyle name="Normal 17 3 2 2 3 2" xfId="31542"/>
    <cellStyle name="Normal 17 3 2 2 3 3" xfId="47398"/>
    <cellStyle name="Normal 17 3 2 2 4" xfId="25734"/>
    <cellStyle name="Normal 17 3 2 2 5" xfId="38953"/>
    <cellStyle name="Normal 17 3 2 3" xfId="11336"/>
    <cellStyle name="Normal 17 3 2 3 2" xfId="22044"/>
    <cellStyle name="Normal 17 3 2 3 2 2" xfId="33660"/>
    <cellStyle name="Normal 17 3 2 3 2 3" xfId="49516"/>
    <cellStyle name="Normal 17 3 2 3 3" xfId="27852"/>
    <cellStyle name="Normal 17 3 2 3 4" xfId="41468"/>
    <cellStyle name="Normal 17 3 2 4" xfId="18757"/>
    <cellStyle name="Normal 17 3 2 4 2" xfId="30373"/>
    <cellStyle name="Normal 17 3 2 4 3" xfId="46229"/>
    <cellStyle name="Normal 17 3 2 5" xfId="4346"/>
    <cellStyle name="Normal 17 3 2 6" xfId="24565"/>
    <cellStyle name="Normal 17 3 2 7" xfId="36484"/>
    <cellStyle name="Normal 17 3 3" xfId="7719"/>
    <cellStyle name="Normal 17 3 3 2" xfId="10714"/>
    <cellStyle name="Normal 17 3 3 2 2" xfId="21460"/>
    <cellStyle name="Normal 17 3 3 2 2 2" xfId="33076"/>
    <cellStyle name="Normal 17 3 3 2 2 3" xfId="48932"/>
    <cellStyle name="Normal 17 3 3 2 3" xfId="27268"/>
    <cellStyle name="Normal 17 3 3 2 4" xfId="40865"/>
    <cellStyle name="Normal 17 3 3 3" xfId="19342"/>
    <cellStyle name="Normal 17 3 3 3 2" xfId="30958"/>
    <cellStyle name="Normal 17 3 3 3 3" xfId="46814"/>
    <cellStyle name="Normal 17 3 3 4" xfId="25150"/>
    <cellStyle name="Normal 17 3 3 5" xfId="38339"/>
    <cellStyle name="Normal 17 3 4" xfId="16821"/>
    <cellStyle name="Normal 17 3 4 2" xfId="22629"/>
    <cellStyle name="Normal 17 3 4 2 2" xfId="34245"/>
    <cellStyle name="Normal 17 3 4 2 3" xfId="50101"/>
    <cellStyle name="Normal 17 3 4 3" xfId="28437"/>
    <cellStyle name="Normal 17 3 4 4" xfId="44293"/>
    <cellStyle name="Normal 17 3 5" xfId="9484"/>
    <cellStyle name="Normal 17 3 5 2" xfId="20510"/>
    <cellStyle name="Normal 17 3 5 2 2" xfId="32126"/>
    <cellStyle name="Normal 17 3 5 2 3" xfId="47982"/>
    <cellStyle name="Normal 17 3 5 3" xfId="26318"/>
    <cellStyle name="Normal 17 3 5 4" xfId="39786"/>
    <cellStyle name="Normal 17 3 6" xfId="18173"/>
    <cellStyle name="Normal 17 3 6 2" xfId="29789"/>
    <cellStyle name="Normal 17 3 6 3" xfId="45645"/>
    <cellStyle name="Normal 17 3 7" xfId="3578"/>
    <cellStyle name="Normal 17 3 8" xfId="23981"/>
    <cellStyle name="Normal 17 3 9" xfId="35816"/>
    <cellStyle name="Normal 17 4" xfId="1303"/>
    <cellStyle name="Normal 17 4 2" xfId="7901"/>
    <cellStyle name="Normal 17 4 2 2" xfId="10914"/>
    <cellStyle name="Normal 17 4 2 2 2" xfId="21642"/>
    <cellStyle name="Normal 17 4 2 2 2 2" xfId="33258"/>
    <cellStyle name="Normal 17 4 2 2 2 3" xfId="49114"/>
    <cellStyle name="Normal 17 4 2 2 3" xfId="27450"/>
    <cellStyle name="Normal 17 4 2 2 4" xfId="41056"/>
    <cellStyle name="Normal 17 4 2 3" xfId="19524"/>
    <cellStyle name="Normal 17 4 2 3 2" xfId="31140"/>
    <cellStyle name="Normal 17 4 2 3 3" xfId="46996"/>
    <cellStyle name="Normal 17 4 2 4" xfId="25332"/>
    <cellStyle name="Normal 17 4 2 5" xfId="38521"/>
    <cellStyle name="Normal 17 4 3" xfId="17003"/>
    <cellStyle name="Normal 17 4 3 2" xfId="22811"/>
    <cellStyle name="Normal 17 4 3 2 2" xfId="34427"/>
    <cellStyle name="Normal 17 4 3 2 3" xfId="50283"/>
    <cellStyle name="Normal 17 4 3 3" xfId="28619"/>
    <cellStyle name="Normal 17 4 3 4" xfId="44475"/>
    <cellStyle name="Normal 17 4 4" xfId="9666"/>
    <cellStyle name="Normal 17 4 4 2" xfId="20692"/>
    <cellStyle name="Normal 17 4 4 2 2" xfId="32308"/>
    <cellStyle name="Normal 17 4 4 2 3" xfId="48164"/>
    <cellStyle name="Normal 17 4 4 3" xfId="26500"/>
    <cellStyle name="Normal 17 4 4 4" xfId="39968"/>
    <cellStyle name="Normal 17 4 5" xfId="18355"/>
    <cellStyle name="Normal 17 4 5 2" xfId="29971"/>
    <cellStyle name="Normal 17 4 5 3" xfId="45827"/>
    <cellStyle name="Normal 17 4 6" xfId="3830"/>
    <cellStyle name="Normal 17 4 7" xfId="24163"/>
    <cellStyle name="Normal 17 4 8" xfId="36028"/>
    <cellStyle name="Normal 17 5" xfId="1485"/>
    <cellStyle name="Normal 17 5 2" xfId="8083"/>
    <cellStyle name="Normal 17 5 2 2" xfId="11096"/>
    <cellStyle name="Normal 17 5 2 2 2" xfId="21824"/>
    <cellStyle name="Normal 17 5 2 2 2 2" xfId="33440"/>
    <cellStyle name="Normal 17 5 2 2 2 3" xfId="49296"/>
    <cellStyle name="Normal 17 5 2 2 3" xfId="27632"/>
    <cellStyle name="Normal 17 5 2 2 4" xfId="41238"/>
    <cellStyle name="Normal 17 5 2 3" xfId="19706"/>
    <cellStyle name="Normal 17 5 2 3 2" xfId="31322"/>
    <cellStyle name="Normal 17 5 2 3 3" xfId="47178"/>
    <cellStyle name="Normal 17 5 2 4" xfId="25514"/>
    <cellStyle name="Normal 17 5 2 5" xfId="38703"/>
    <cellStyle name="Normal 17 5 3" xfId="17185"/>
    <cellStyle name="Normal 17 5 3 2" xfId="22993"/>
    <cellStyle name="Normal 17 5 3 2 2" xfId="34609"/>
    <cellStyle name="Normal 17 5 3 2 3" xfId="50465"/>
    <cellStyle name="Normal 17 5 3 3" xfId="28801"/>
    <cellStyle name="Normal 17 5 3 4" xfId="44657"/>
    <cellStyle name="Normal 17 5 4" xfId="9264"/>
    <cellStyle name="Normal 17 5 4 2" xfId="20290"/>
    <cellStyle name="Normal 17 5 4 2 2" xfId="31906"/>
    <cellStyle name="Normal 17 5 4 2 3" xfId="47762"/>
    <cellStyle name="Normal 17 5 4 3" xfId="26098"/>
    <cellStyle name="Normal 17 5 4 4" xfId="39566"/>
    <cellStyle name="Normal 17 5 5" xfId="18537"/>
    <cellStyle name="Normal 17 5 5 2" xfId="30153"/>
    <cellStyle name="Normal 17 5 5 3" xfId="46009"/>
    <cellStyle name="Normal 17 5 6" xfId="4012"/>
    <cellStyle name="Normal 17 5 7" xfId="24345"/>
    <cellStyle name="Normal 17 5 8" xfId="36210"/>
    <cellStyle name="Normal 17 6" xfId="719"/>
    <cellStyle name="Normal 17 6 2" xfId="7414"/>
    <cellStyle name="Normal 17 6 2 2" xfId="16601"/>
    <cellStyle name="Normal 17 6 2 2 2" xfId="22409"/>
    <cellStyle name="Normal 17 6 2 2 2 2" xfId="34025"/>
    <cellStyle name="Normal 17 6 2 2 2 3" xfId="49881"/>
    <cellStyle name="Normal 17 6 2 2 3" xfId="28217"/>
    <cellStyle name="Normal 17 6 2 2 4" xfId="44073"/>
    <cellStyle name="Normal 17 6 2 3" xfId="19122"/>
    <cellStyle name="Normal 17 6 2 3 2" xfId="30738"/>
    <cellStyle name="Normal 17 6 2 3 3" xfId="46594"/>
    <cellStyle name="Normal 17 6 2 4" xfId="24930"/>
    <cellStyle name="Normal 17 6 2 5" xfId="38084"/>
    <cellStyle name="Normal 17 6 3" xfId="10477"/>
    <cellStyle name="Normal 17 6 3 2" xfId="21240"/>
    <cellStyle name="Normal 17 6 3 2 2" xfId="32856"/>
    <cellStyle name="Normal 17 6 3 2 3" xfId="48712"/>
    <cellStyle name="Normal 17 6 3 3" xfId="27048"/>
    <cellStyle name="Normal 17 6 3 4" xfId="40637"/>
    <cellStyle name="Normal 17 6 4" xfId="17953"/>
    <cellStyle name="Normal 17 6 4 2" xfId="29569"/>
    <cellStyle name="Normal 17 6 4 3" xfId="45425"/>
    <cellStyle name="Normal 17 6 5" xfId="3255"/>
    <cellStyle name="Normal 17 6 6" xfId="23761"/>
    <cellStyle name="Normal 17 6 7" xfId="35552"/>
    <cellStyle name="Normal 17 7" xfId="2864"/>
    <cellStyle name="Normal 17 7 2" xfId="10107"/>
    <cellStyle name="Normal 17 7 2 2" xfId="21057"/>
    <cellStyle name="Normal 17 7 2 2 2" xfId="32673"/>
    <cellStyle name="Normal 17 7 2 2 3" xfId="48529"/>
    <cellStyle name="Normal 17 7 2 3" xfId="26865"/>
    <cellStyle name="Normal 17 7 2 4" xfId="40369"/>
    <cellStyle name="Normal 17 7 3" xfId="17770"/>
    <cellStyle name="Normal 17 7 3 2" xfId="29386"/>
    <cellStyle name="Normal 17 7 3 3" xfId="45242"/>
    <cellStyle name="Normal 17 7 4" xfId="23578"/>
    <cellStyle name="Normal 17 7 5" xfId="35271"/>
    <cellStyle name="Normal 17 8" xfId="7225"/>
    <cellStyle name="Normal 17 8 2" xfId="9848"/>
    <cellStyle name="Normal 17 8 2 2" xfId="20874"/>
    <cellStyle name="Normal 17 8 2 2 2" xfId="32490"/>
    <cellStyle name="Normal 17 8 2 2 3" xfId="48346"/>
    <cellStyle name="Normal 17 8 2 3" xfId="26682"/>
    <cellStyle name="Normal 17 8 2 4" xfId="40150"/>
    <cellStyle name="Normal 17 8 3" xfId="18939"/>
    <cellStyle name="Normal 17 8 3 2" xfId="30555"/>
    <cellStyle name="Normal 17 8 3 3" xfId="46411"/>
    <cellStyle name="Normal 17 8 4" xfId="24747"/>
    <cellStyle name="Normal 17 8 5" xfId="37897"/>
    <cellStyle name="Normal 17 9" xfId="16418"/>
    <cellStyle name="Normal 17 9 2" xfId="22226"/>
    <cellStyle name="Normal 17 9 2 2" xfId="33842"/>
    <cellStyle name="Normal 17 9 2 3" xfId="49698"/>
    <cellStyle name="Normal 17 9 3" xfId="28034"/>
    <cellStyle name="Normal 17 9 4" xfId="43890"/>
    <cellStyle name="Normal 18" xfId="575"/>
    <cellStyle name="Normal 18 10" xfId="9119"/>
    <cellStyle name="Normal 18 10 2" xfId="20145"/>
    <cellStyle name="Normal 18 10 2 2" xfId="31761"/>
    <cellStyle name="Normal 18 10 2 3" xfId="47617"/>
    <cellStyle name="Normal 18 10 3" xfId="25953"/>
    <cellStyle name="Normal 18 10 4" xfId="39421"/>
    <cellStyle name="Normal 18 11" xfId="17661"/>
    <cellStyle name="Normal 18 11 2" xfId="29277"/>
    <cellStyle name="Normal 18 11 3" xfId="45133"/>
    <cellStyle name="Normal 18 12" xfId="2659"/>
    <cellStyle name="Normal 18 13" xfId="23469"/>
    <cellStyle name="Normal 18 14" xfId="35116"/>
    <cellStyle name="Normal 18 2" xfId="904"/>
    <cellStyle name="Normal 18 2 2" xfId="1633"/>
    <cellStyle name="Normal 18 2 2 2" xfId="8198"/>
    <cellStyle name="Normal 18 2 2 2 2" xfId="17296"/>
    <cellStyle name="Normal 18 2 2 2 2 2" xfId="23104"/>
    <cellStyle name="Normal 18 2 2 2 2 2 2" xfId="34720"/>
    <cellStyle name="Normal 18 2 2 2 2 2 3" xfId="50576"/>
    <cellStyle name="Normal 18 2 2 2 2 3" xfId="28912"/>
    <cellStyle name="Normal 18 2 2 2 2 4" xfId="44768"/>
    <cellStyle name="Normal 18 2 2 2 3" xfId="19817"/>
    <cellStyle name="Normal 18 2 2 2 3 2" xfId="31433"/>
    <cellStyle name="Normal 18 2 2 2 3 3" xfId="47289"/>
    <cellStyle name="Normal 18 2 2 2 4" xfId="25625"/>
    <cellStyle name="Normal 18 2 2 2 5" xfId="38817"/>
    <cellStyle name="Normal 18 2 2 3" xfId="11220"/>
    <cellStyle name="Normal 18 2 2 3 2" xfId="21935"/>
    <cellStyle name="Normal 18 2 2 3 2 2" xfId="33551"/>
    <cellStyle name="Normal 18 2 2 3 2 3" xfId="49407"/>
    <cellStyle name="Normal 18 2 2 3 3" xfId="27743"/>
    <cellStyle name="Normal 18 2 2 3 4" xfId="41356"/>
    <cellStyle name="Normal 18 2 2 4" xfId="18648"/>
    <cellStyle name="Normal 18 2 2 4 2" xfId="30264"/>
    <cellStyle name="Normal 18 2 2 4 3" xfId="46120"/>
    <cellStyle name="Normal 18 2 2 5" xfId="4160"/>
    <cellStyle name="Normal 18 2 2 6" xfId="24456"/>
    <cellStyle name="Normal 18 2 2 7" xfId="36342"/>
    <cellStyle name="Normal 18 2 3" xfId="7599"/>
    <cellStyle name="Normal 18 2 3 2" xfId="10588"/>
    <cellStyle name="Normal 18 2 3 2 2" xfId="21351"/>
    <cellStyle name="Normal 18 2 3 2 2 2" xfId="32967"/>
    <cellStyle name="Normal 18 2 3 2 2 3" xfId="48823"/>
    <cellStyle name="Normal 18 2 3 2 3" xfId="27159"/>
    <cellStyle name="Normal 18 2 3 2 4" xfId="40748"/>
    <cellStyle name="Normal 18 2 3 3" xfId="19233"/>
    <cellStyle name="Normal 18 2 3 3 2" xfId="30849"/>
    <cellStyle name="Normal 18 2 3 3 3" xfId="46705"/>
    <cellStyle name="Normal 18 2 3 4" xfId="25041"/>
    <cellStyle name="Normal 18 2 3 5" xfId="38225"/>
    <cellStyle name="Normal 18 2 4" xfId="16712"/>
    <cellStyle name="Normal 18 2 4 2" xfId="22520"/>
    <cellStyle name="Normal 18 2 4 2 2" xfId="34136"/>
    <cellStyle name="Normal 18 2 4 2 3" xfId="49992"/>
    <cellStyle name="Normal 18 2 4 3" xfId="28328"/>
    <cellStyle name="Normal 18 2 4 4" xfId="44184"/>
    <cellStyle name="Normal 18 2 5" xfId="9375"/>
    <cellStyle name="Normal 18 2 5 2" xfId="20401"/>
    <cellStyle name="Normal 18 2 5 2 2" xfId="32017"/>
    <cellStyle name="Normal 18 2 5 2 3" xfId="47873"/>
    <cellStyle name="Normal 18 2 5 3" xfId="26209"/>
    <cellStyle name="Normal 18 2 5 4" xfId="39677"/>
    <cellStyle name="Normal 18 2 6" xfId="18064"/>
    <cellStyle name="Normal 18 2 6 2" xfId="29680"/>
    <cellStyle name="Normal 18 2 6 3" xfId="45536"/>
    <cellStyle name="Normal 18 2 7" xfId="3440"/>
    <cellStyle name="Normal 18 2 8" xfId="23872"/>
    <cellStyle name="Normal 18 2 9" xfId="35693"/>
    <cellStyle name="Normal 18 3" xfId="1126"/>
    <cellStyle name="Normal 18 3 2" xfId="1856"/>
    <cellStyle name="Normal 18 3 2 2" xfId="8400"/>
    <cellStyle name="Normal 18 3 2 2 2" xfId="17442"/>
    <cellStyle name="Normal 18 3 2 2 2 2" xfId="23250"/>
    <cellStyle name="Normal 18 3 2 2 2 2 2" xfId="34866"/>
    <cellStyle name="Normal 18 3 2 2 2 2 3" xfId="50722"/>
    <cellStyle name="Normal 18 3 2 2 2 3" xfId="29058"/>
    <cellStyle name="Normal 18 3 2 2 2 4" xfId="44914"/>
    <cellStyle name="Normal 18 3 2 2 3" xfId="19963"/>
    <cellStyle name="Normal 18 3 2 2 3 2" xfId="31579"/>
    <cellStyle name="Normal 18 3 2 2 3 3" xfId="47435"/>
    <cellStyle name="Normal 18 3 2 2 4" xfId="25771"/>
    <cellStyle name="Normal 18 3 2 2 5" xfId="38990"/>
    <cellStyle name="Normal 18 3 2 3" xfId="11373"/>
    <cellStyle name="Normal 18 3 2 3 2" xfId="22081"/>
    <cellStyle name="Normal 18 3 2 3 2 2" xfId="33697"/>
    <cellStyle name="Normal 18 3 2 3 2 3" xfId="49553"/>
    <cellStyle name="Normal 18 3 2 3 3" xfId="27889"/>
    <cellStyle name="Normal 18 3 2 3 4" xfId="41505"/>
    <cellStyle name="Normal 18 3 2 4" xfId="18794"/>
    <cellStyle name="Normal 18 3 2 4 2" xfId="30410"/>
    <cellStyle name="Normal 18 3 2 4 3" xfId="46266"/>
    <cellStyle name="Normal 18 3 2 5" xfId="4383"/>
    <cellStyle name="Normal 18 3 2 6" xfId="24602"/>
    <cellStyle name="Normal 18 3 2 7" xfId="36521"/>
    <cellStyle name="Normal 18 3 3" xfId="7756"/>
    <cellStyle name="Normal 18 3 3 2" xfId="10761"/>
    <cellStyle name="Normal 18 3 3 2 2" xfId="21497"/>
    <cellStyle name="Normal 18 3 3 2 2 2" xfId="33113"/>
    <cellStyle name="Normal 18 3 3 2 2 3" xfId="48969"/>
    <cellStyle name="Normal 18 3 3 2 3" xfId="27305"/>
    <cellStyle name="Normal 18 3 3 2 4" xfId="40905"/>
    <cellStyle name="Normal 18 3 3 3" xfId="19379"/>
    <cellStyle name="Normal 18 3 3 3 2" xfId="30995"/>
    <cellStyle name="Normal 18 3 3 3 3" xfId="46851"/>
    <cellStyle name="Normal 18 3 3 4" xfId="25187"/>
    <cellStyle name="Normal 18 3 3 5" xfId="38376"/>
    <cellStyle name="Normal 18 3 4" xfId="16858"/>
    <cellStyle name="Normal 18 3 4 2" xfId="22666"/>
    <cellStyle name="Normal 18 3 4 2 2" xfId="34282"/>
    <cellStyle name="Normal 18 3 4 2 3" xfId="50138"/>
    <cellStyle name="Normal 18 3 4 3" xfId="28474"/>
    <cellStyle name="Normal 18 3 4 4" xfId="44330"/>
    <cellStyle name="Normal 18 3 5" xfId="9521"/>
    <cellStyle name="Normal 18 3 5 2" xfId="20547"/>
    <cellStyle name="Normal 18 3 5 2 2" xfId="32163"/>
    <cellStyle name="Normal 18 3 5 2 3" xfId="48019"/>
    <cellStyle name="Normal 18 3 5 3" xfId="26355"/>
    <cellStyle name="Normal 18 3 5 4" xfId="39823"/>
    <cellStyle name="Normal 18 3 6" xfId="18210"/>
    <cellStyle name="Normal 18 3 6 2" xfId="29826"/>
    <cellStyle name="Normal 18 3 6 3" xfId="45682"/>
    <cellStyle name="Normal 18 3 7" xfId="3653"/>
    <cellStyle name="Normal 18 3 8" xfId="24018"/>
    <cellStyle name="Normal 18 3 9" xfId="35871"/>
    <cellStyle name="Normal 18 4" xfId="1340"/>
    <cellStyle name="Normal 18 4 2" xfId="7938"/>
    <cellStyle name="Normal 18 4 2 2" xfId="10951"/>
    <cellStyle name="Normal 18 4 2 2 2" xfId="21679"/>
    <cellStyle name="Normal 18 4 2 2 2 2" xfId="33295"/>
    <cellStyle name="Normal 18 4 2 2 2 3" xfId="49151"/>
    <cellStyle name="Normal 18 4 2 2 3" xfId="27487"/>
    <cellStyle name="Normal 18 4 2 2 4" xfId="41093"/>
    <cellStyle name="Normal 18 4 2 3" xfId="19561"/>
    <cellStyle name="Normal 18 4 2 3 2" xfId="31177"/>
    <cellStyle name="Normal 18 4 2 3 3" xfId="47033"/>
    <cellStyle name="Normal 18 4 2 4" xfId="25369"/>
    <cellStyle name="Normal 18 4 2 5" xfId="38558"/>
    <cellStyle name="Normal 18 4 3" xfId="17040"/>
    <cellStyle name="Normal 18 4 3 2" xfId="22848"/>
    <cellStyle name="Normal 18 4 3 2 2" xfId="34464"/>
    <cellStyle name="Normal 18 4 3 2 3" xfId="50320"/>
    <cellStyle name="Normal 18 4 3 3" xfId="28656"/>
    <cellStyle name="Normal 18 4 3 4" xfId="44512"/>
    <cellStyle name="Normal 18 4 4" xfId="9703"/>
    <cellStyle name="Normal 18 4 4 2" xfId="20729"/>
    <cellStyle name="Normal 18 4 4 2 2" xfId="32345"/>
    <cellStyle name="Normal 18 4 4 2 3" xfId="48201"/>
    <cellStyle name="Normal 18 4 4 3" xfId="26537"/>
    <cellStyle name="Normal 18 4 4 4" xfId="40005"/>
    <cellStyle name="Normal 18 4 5" xfId="18392"/>
    <cellStyle name="Normal 18 4 5 2" xfId="30008"/>
    <cellStyle name="Normal 18 4 5 3" xfId="45864"/>
    <cellStyle name="Normal 18 4 6" xfId="3867"/>
    <cellStyle name="Normal 18 4 7" xfId="24200"/>
    <cellStyle name="Normal 18 4 8" xfId="36065"/>
    <cellStyle name="Normal 18 5" xfId="1555"/>
    <cellStyle name="Normal 18 5 2" xfId="8120"/>
    <cellStyle name="Normal 18 5 2 2" xfId="11146"/>
    <cellStyle name="Normal 18 5 2 2 2" xfId="21861"/>
    <cellStyle name="Normal 18 5 2 2 2 2" xfId="33477"/>
    <cellStyle name="Normal 18 5 2 2 2 3" xfId="49333"/>
    <cellStyle name="Normal 18 5 2 2 3" xfId="27669"/>
    <cellStyle name="Normal 18 5 2 2 4" xfId="41282"/>
    <cellStyle name="Normal 18 5 2 3" xfId="19743"/>
    <cellStyle name="Normal 18 5 2 3 2" xfId="31359"/>
    <cellStyle name="Normal 18 5 2 3 3" xfId="47215"/>
    <cellStyle name="Normal 18 5 2 4" xfId="25551"/>
    <cellStyle name="Normal 18 5 2 5" xfId="38740"/>
    <cellStyle name="Normal 18 5 3" xfId="17222"/>
    <cellStyle name="Normal 18 5 3 2" xfId="23030"/>
    <cellStyle name="Normal 18 5 3 2 2" xfId="34646"/>
    <cellStyle name="Normal 18 5 3 2 3" xfId="50502"/>
    <cellStyle name="Normal 18 5 3 3" xfId="28838"/>
    <cellStyle name="Normal 18 5 3 4" xfId="44694"/>
    <cellStyle name="Normal 18 5 4" xfId="9301"/>
    <cellStyle name="Normal 18 5 4 2" xfId="20327"/>
    <cellStyle name="Normal 18 5 4 2 2" xfId="31943"/>
    <cellStyle name="Normal 18 5 4 2 3" xfId="47799"/>
    <cellStyle name="Normal 18 5 4 3" xfId="26135"/>
    <cellStyle name="Normal 18 5 4 4" xfId="39603"/>
    <cellStyle name="Normal 18 5 5" xfId="18574"/>
    <cellStyle name="Normal 18 5 5 2" xfId="30190"/>
    <cellStyle name="Normal 18 5 5 3" xfId="46046"/>
    <cellStyle name="Normal 18 5 6" xfId="4082"/>
    <cellStyle name="Normal 18 5 7" xfId="24382"/>
    <cellStyle name="Normal 18 5 8" xfId="36265"/>
    <cellStyle name="Normal 18 6" xfId="829"/>
    <cellStyle name="Normal 18 6 2" xfId="7524"/>
    <cellStyle name="Normal 18 6 2 2" xfId="16638"/>
    <cellStyle name="Normal 18 6 2 2 2" xfId="22446"/>
    <cellStyle name="Normal 18 6 2 2 2 2" xfId="34062"/>
    <cellStyle name="Normal 18 6 2 2 2 3" xfId="49918"/>
    <cellStyle name="Normal 18 6 2 2 3" xfId="28254"/>
    <cellStyle name="Normal 18 6 2 2 4" xfId="44110"/>
    <cellStyle name="Normal 18 6 2 3" xfId="19159"/>
    <cellStyle name="Normal 18 6 2 3 2" xfId="30775"/>
    <cellStyle name="Normal 18 6 2 3 3" xfId="46631"/>
    <cellStyle name="Normal 18 6 2 4" xfId="24967"/>
    <cellStyle name="Normal 18 6 2 5" xfId="38150"/>
    <cellStyle name="Normal 18 6 3" xfId="10514"/>
    <cellStyle name="Normal 18 6 3 2" xfId="21277"/>
    <cellStyle name="Normal 18 6 3 2 2" xfId="32893"/>
    <cellStyle name="Normal 18 6 3 2 3" xfId="48749"/>
    <cellStyle name="Normal 18 6 3 3" xfId="27085"/>
    <cellStyle name="Normal 18 6 3 4" xfId="40674"/>
    <cellStyle name="Normal 18 6 4" xfId="17990"/>
    <cellStyle name="Normal 18 6 4 2" xfId="29606"/>
    <cellStyle name="Normal 18 6 4 3" xfId="45462"/>
    <cellStyle name="Normal 18 6 5" xfId="3365"/>
    <cellStyle name="Normal 18 6 6" xfId="23798"/>
    <cellStyle name="Normal 18 6 7" xfId="35618"/>
    <cellStyle name="Normal 18 7" xfId="3125"/>
    <cellStyle name="Normal 18 7 2" xfId="10354"/>
    <cellStyle name="Normal 18 7 2 2" xfId="21131"/>
    <cellStyle name="Normal 18 7 2 2 2" xfId="32747"/>
    <cellStyle name="Normal 18 7 2 2 3" xfId="48603"/>
    <cellStyle name="Normal 18 7 2 3" xfId="26939"/>
    <cellStyle name="Normal 18 7 2 4" xfId="40521"/>
    <cellStyle name="Normal 18 7 3" xfId="17844"/>
    <cellStyle name="Normal 18 7 3 2" xfId="29460"/>
    <cellStyle name="Normal 18 7 3 3" xfId="45316"/>
    <cellStyle name="Normal 18 7 4" xfId="23652"/>
    <cellStyle name="Normal 18 7 5" xfId="35432"/>
    <cellStyle name="Normal 18 8" xfId="7299"/>
    <cellStyle name="Normal 18 8 2" xfId="9969"/>
    <cellStyle name="Normal 18 8 2 2" xfId="20948"/>
    <cellStyle name="Normal 18 8 2 2 2" xfId="32564"/>
    <cellStyle name="Normal 18 8 2 2 3" xfId="48420"/>
    <cellStyle name="Normal 18 8 2 3" xfId="26756"/>
    <cellStyle name="Normal 18 8 2 4" xfId="40249"/>
    <cellStyle name="Normal 18 8 3" xfId="19013"/>
    <cellStyle name="Normal 18 8 3 2" xfId="30629"/>
    <cellStyle name="Normal 18 8 3 3" xfId="46485"/>
    <cellStyle name="Normal 18 8 4" xfId="24821"/>
    <cellStyle name="Normal 18 8 5" xfId="37971"/>
    <cellStyle name="Normal 18 9" xfId="16492"/>
    <cellStyle name="Normal 18 9 2" xfId="22300"/>
    <cellStyle name="Normal 18 9 2 2" xfId="33916"/>
    <cellStyle name="Normal 18 9 2 3" xfId="49772"/>
    <cellStyle name="Normal 18 9 3" xfId="28108"/>
    <cellStyle name="Normal 18 9 4" xfId="43964"/>
    <cellStyle name="Normal 19" xfId="711"/>
    <cellStyle name="Normal 2" xfId="190"/>
    <cellStyle name="Normal 2 10" xfId="296"/>
    <cellStyle name="Normal 2 11" xfId="297"/>
    <cellStyle name="Normal 2 12" xfId="298"/>
    <cellStyle name="Normal 2 13" xfId="299"/>
    <cellStyle name="Normal 2 14" xfId="300"/>
    <cellStyle name="Normal 2 15" xfId="301"/>
    <cellStyle name="Normal 2 16" xfId="302"/>
    <cellStyle name="Normal 2 17" xfId="303"/>
    <cellStyle name="Normal 2 18" xfId="304"/>
    <cellStyle name="Normal 2 19" xfId="305"/>
    <cellStyle name="Normal 2 2" xfId="306"/>
    <cellStyle name="Normal 2 20" xfId="307"/>
    <cellStyle name="Normal 2 21" xfId="308"/>
    <cellStyle name="Normal 2 22" xfId="309"/>
    <cellStyle name="Normal 2 23" xfId="310"/>
    <cellStyle name="Normal 2 24" xfId="311"/>
    <cellStyle name="Normal 2 25" xfId="312"/>
    <cellStyle name="Normal 2 26" xfId="313"/>
    <cellStyle name="Normal 2 27" xfId="314"/>
    <cellStyle name="Normal 2 28" xfId="315"/>
    <cellStyle name="Normal 2 29" xfId="316"/>
    <cellStyle name="Normal 2 3" xfId="317"/>
    <cellStyle name="Normal 2 30" xfId="318"/>
    <cellStyle name="Normal 2 31" xfId="319"/>
    <cellStyle name="Normal 2 32" xfId="295"/>
    <cellStyle name="Normal 2 33" xfId="576"/>
    <cellStyle name="Normal 2 33 10" xfId="9120"/>
    <cellStyle name="Normal 2 33 10 2" xfId="20146"/>
    <cellStyle name="Normal 2 33 10 2 2" xfId="31762"/>
    <cellStyle name="Normal 2 33 10 2 3" xfId="47618"/>
    <cellStyle name="Normal 2 33 10 3" xfId="25954"/>
    <cellStyle name="Normal 2 33 10 4" xfId="39422"/>
    <cellStyle name="Normal 2 33 11" xfId="17662"/>
    <cellStyle name="Normal 2 33 11 2" xfId="29278"/>
    <cellStyle name="Normal 2 33 11 3" xfId="45134"/>
    <cellStyle name="Normal 2 33 12" xfId="2660"/>
    <cellStyle name="Normal 2 33 13" xfId="23470"/>
    <cellStyle name="Normal 2 33 14" xfId="35117"/>
    <cellStyle name="Normal 2 33 2" xfId="905"/>
    <cellStyle name="Normal 2 33 2 2" xfId="1634"/>
    <cellStyle name="Normal 2 33 2 2 2" xfId="8199"/>
    <cellStyle name="Normal 2 33 2 2 2 2" xfId="17297"/>
    <cellStyle name="Normal 2 33 2 2 2 2 2" xfId="23105"/>
    <cellStyle name="Normal 2 33 2 2 2 2 2 2" xfId="34721"/>
    <cellStyle name="Normal 2 33 2 2 2 2 2 3" xfId="50577"/>
    <cellStyle name="Normal 2 33 2 2 2 2 3" xfId="28913"/>
    <cellStyle name="Normal 2 33 2 2 2 2 4" xfId="44769"/>
    <cellStyle name="Normal 2 33 2 2 2 3" xfId="19818"/>
    <cellStyle name="Normal 2 33 2 2 2 3 2" xfId="31434"/>
    <cellStyle name="Normal 2 33 2 2 2 3 3" xfId="47290"/>
    <cellStyle name="Normal 2 33 2 2 2 4" xfId="25626"/>
    <cellStyle name="Normal 2 33 2 2 2 5" xfId="38818"/>
    <cellStyle name="Normal 2 33 2 2 3" xfId="11221"/>
    <cellStyle name="Normal 2 33 2 2 3 2" xfId="21936"/>
    <cellStyle name="Normal 2 33 2 2 3 2 2" xfId="33552"/>
    <cellStyle name="Normal 2 33 2 2 3 2 3" xfId="49408"/>
    <cellStyle name="Normal 2 33 2 2 3 3" xfId="27744"/>
    <cellStyle name="Normal 2 33 2 2 3 4" xfId="41357"/>
    <cellStyle name="Normal 2 33 2 2 4" xfId="18649"/>
    <cellStyle name="Normal 2 33 2 2 4 2" xfId="30265"/>
    <cellStyle name="Normal 2 33 2 2 4 3" xfId="46121"/>
    <cellStyle name="Normal 2 33 2 2 5" xfId="4161"/>
    <cellStyle name="Normal 2 33 2 2 6" xfId="24457"/>
    <cellStyle name="Normal 2 33 2 2 7" xfId="36343"/>
    <cellStyle name="Normal 2 33 2 3" xfId="7600"/>
    <cellStyle name="Normal 2 33 2 3 2" xfId="10589"/>
    <cellStyle name="Normal 2 33 2 3 2 2" xfId="21352"/>
    <cellStyle name="Normal 2 33 2 3 2 2 2" xfId="32968"/>
    <cellStyle name="Normal 2 33 2 3 2 2 3" xfId="48824"/>
    <cellStyle name="Normal 2 33 2 3 2 3" xfId="27160"/>
    <cellStyle name="Normal 2 33 2 3 2 4" xfId="40749"/>
    <cellStyle name="Normal 2 33 2 3 3" xfId="19234"/>
    <cellStyle name="Normal 2 33 2 3 3 2" xfId="30850"/>
    <cellStyle name="Normal 2 33 2 3 3 3" xfId="46706"/>
    <cellStyle name="Normal 2 33 2 3 4" xfId="25042"/>
    <cellStyle name="Normal 2 33 2 3 5" xfId="38226"/>
    <cellStyle name="Normal 2 33 2 4" xfId="16713"/>
    <cellStyle name="Normal 2 33 2 4 2" xfId="22521"/>
    <cellStyle name="Normal 2 33 2 4 2 2" xfId="34137"/>
    <cellStyle name="Normal 2 33 2 4 2 3" xfId="49993"/>
    <cellStyle name="Normal 2 33 2 4 3" xfId="28329"/>
    <cellStyle name="Normal 2 33 2 4 4" xfId="44185"/>
    <cellStyle name="Normal 2 33 2 5" xfId="9376"/>
    <cellStyle name="Normal 2 33 2 5 2" xfId="20402"/>
    <cellStyle name="Normal 2 33 2 5 2 2" xfId="32018"/>
    <cellStyle name="Normal 2 33 2 5 2 3" xfId="47874"/>
    <cellStyle name="Normal 2 33 2 5 3" xfId="26210"/>
    <cellStyle name="Normal 2 33 2 5 4" xfId="39678"/>
    <cellStyle name="Normal 2 33 2 6" xfId="18065"/>
    <cellStyle name="Normal 2 33 2 6 2" xfId="29681"/>
    <cellStyle name="Normal 2 33 2 6 3" xfId="45537"/>
    <cellStyle name="Normal 2 33 2 7" xfId="3441"/>
    <cellStyle name="Normal 2 33 2 8" xfId="23873"/>
    <cellStyle name="Normal 2 33 2 9" xfId="35694"/>
    <cellStyle name="Normal 2 33 3" xfId="1127"/>
    <cellStyle name="Normal 2 33 3 2" xfId="1857"/>
    <cellStyle name="Normal 2 33 3 2 2" xfId="8401"/>
    <cellStyle name="Normal 2 33 3 2 2 2" xfId="17443"/>
    <cellStyle name="Normal 2 33 3 2 2 2 2" xfId="23251"/>
    <cellStyle name="Normal 2 33 3 2 2 2 2 2" xfId="34867"/>
    <cellStyle name="Normal 2 33 3 2 2 2 2 3" xfId="50723"/>
    <cellStyle name="Normal 2 33 3 2 2 2 3" xfId="29059"/>
    <cellStyle name="Normal 2 33 3 2 2 2 4" xfId="44915"/>
    <cellStyle name="Normal 2 33 3 2 2 3" xfId="19964"/>
    <cellStyle name="Normal 2 33 3 2 2 3 2" xfId="31580"/>
    <cellStyle name="Normal 2 33 3 2 2 3 3" xfId="47436"/>
    <cellStyle name="Normal 2 33 3 2 2 4" xfId="25772"/>
    <cellStyle name="Normal 2 33 3 2 2 5" xfId="38991"/>
    <cellStyle name="Normal 2 33 3 2 3" xfId="11374"/>
    <cellStyle name="Normal 2 33 3 2 3 2" xfId="22082"/>
    <cellStyle name="Normal 2 33 3 2 3 2 2" xfId="33698"/>
    <cellStyle name="Normal 2 33 3 2 3 2 3" xfId="49554"/>
    <cellStyle name="Normal 2 33 3 2 3 3" xfId="27890"/>
    <cellStyle name="Normal 2 33 3 2 3 4" xfId="41506"/>
    <cellStyle name="Normal 2 33 3 2 4" xfId="18795"/>
    <cellStyle name="Normal 2 33 3 2 4 2" xfId="30411"/>
    <cellStyle name="Normal 2 33 3 2 4 3" xfId="46267"/>
    <cellStyle name="Normal 2 33 3 2 5" xfId="4384"/>
    <cellStyle name="Normal 2 33 3 2 6" xfId="24603"/>
    <cellStyle name="Normal 2 33 3 2 7" xfId="36522"/>
    <cellStyle name="Normal 2 33 3 3" xfId="7757"/>
    <cellStyle name="Normal 2 33 3 3 2" xfId="10762"/>
    <cellStyle name="Normal 2 33 3 3 2 2" xfId="21498"/>
    <cellStyle name="Normal 2 33 3 3 2 2 2" xfId="33114"/>
    <cellStyle name="Normal 2 33 3 3 2 2 3" xfId="48970"/>
    <cellStyle name="Normal 2 33 3 3 2 3" xfId="27306"/>
    <cellStyle name="Normal 2 33 3 3 2 4" xfId="40906"/>
    <cellStyle name="Normal 2 33 3 3 3" xfId="19380"/>
    <cellStyle name="Normal 2 33 3 3 3 2" xfId="30996"/>
    <cellStyle name="Normal 2 33 3 3 3 3" xfId="46852"/>
    <cellStyle name="Normal 2 33 3 3 4" xfId="25188"/>
    <cellStyle name="Normal 2 33 3 3 5" xfId="38377"/>
    <cellStyle name="Normal 2 33 3 4" xfId="16859"/>
    <cellStyle name="Normal 2 33 3 4 2" xfId="22667"/>
    <cellStyle name="Normal 2 33 3 4 2 2" xfId="34283"/>
    <cellStyle name="Normal 2 33 3 4 2 3" xfId="50139"/>
    <cellStyle name="Normal 2 33 3 4 3" xfId="28475"/>
    <cellStyle name="Normal 2 33 3 4 4" xfId="44331"/>
    <cellStyle name="Normal 2 33 3 5" xfId="9522"/>
    <cellStyle name="Normal 2 33 3 5 2" xfId="20548"/>
    <cellStyle name="Normal 2 33 3 5 2 2" xfId="32164"/>
    <cellStyle name="Normal 2 33 3 5 2 3" xfId="48020"/>
    <cellStyle name="Normal 2 33 3 5 3" xfId="26356"/>
    <cellStyle name="Normal 2 33 3 5 4" xfId="39824"/>
    <cellStyle name="Normal 2 33 3 6" xfId="18211"/>
    <cellStyle name="Normal 2 33 3 6 2" xfId="29827"/>
    <cellStyle name="Normal 2 33 3 6 3" xfId="45683"/>
    <cellStyle name="Normal 2 33 3 7" xfId="3654"/>
    <cellStyle name="Normal 2 33 3 8" xfId="24019"/>
    <cellStyle name="Normal 2 33 3 9" xfId="35872"/>
    <cellStyle name="Normal 2 33 4" xfId="1341"/>
    <cellStyle name="Normal 2 33 4 2" xfId="7939"/>
    <cellStyle name="Normal 2 33 4 2 2" xfId="10952"/>
    <cellStyle name="Normal 2 33 4 2 2 2" xfId="21680"/>
    <cellStyle name="Normal 2 33 4 2 2 2 2" xfId="33296"/>
    <cellStyle name="Normal 2 33 4 2 2 2 3" xfId="49152"/>
    <cellStyle name="Normal 2 33 4 2 2 3" xfId="27488"/>
    <cellStyle name="Normal 2 33 4 2 2 4" xfId="41094"/>
    <cellStyle name="Normal 2 33 4 2 3" xfId="19562"/>
    <cellStyle name="Normal 2 33 4 2 3 2" xfId="31178"/>
    <cellStyle name="Normal 2 33 4 2 3 3" xfId="47034"/>
    <cellStyle name="Normal 2 33 4 2 4" xfId="25370"/>
    <cellStyle name="Normal 2 33 4 2 5" xfId="38559"/>
    <cellStyle name="Normal 2 33 4 3" xfId="17041"/>
    <cellStyle name="Normal 2 33 4 3 2" xfId="22849"/>
    <cellStyle name="Normal 2 33 4 3 2 2" xfId="34465"/>
    <cellStyle name="Normal 2 33 4 3 2 3" xfId="50321"/>
    <cellStyle name="Normal 2 33 4 3 3" xfId="28657"/>
    <cellStyle name="Normal 2 33 4 3 4" xfId="44513"/>
    <cellStyle name="Normal 2 33 4 4" xfId="9704"/>
    <cellStyle name="Normal 2 33 4 4 2" xfId="20730"/>
    <cellStyle name="Normal 2 33 4 4 2 2" xfId="32346"/>
    <cellStyle name="Normal 2 33 4 4 2 3" xfId="48202"/>
    <cellStyle name="Normal 2 33 4 4 3" xfId="26538"/>
    <cellStyle name="Normal 2 33 4 4 4" xfId="40006"/>
    <cellStyle name="Normal 2 33 4 5" xfId="18393"/>
    <cellStyle name="Normal 2 33 4 5 2" xfId="30009"/>
    <cellStyle name="Normal 2 33 4 5 3" xfId="45865"/>
    <cellStyle name="Normal 2 33 4 6" xfId="3868"/>
    <cellStyle name="Normal 2 33 4 7" xfId="24201"/>
    <cellStyle name="Normal 2 33 4 8" xfId="36066"/>
    <cellStyle name="Normal 2 33 5" xfId="1556"/>
    <cellStyle name="Normal 2 33 5 2" xfId="8121"/>
    <cellStyle name="Normal 2 33 5 2 2" xfId="11147"/>
    <cellStyle name="Normal 2 33 5 2 2 2" xfId="21862"/>
    <cellStyle name="Normal 2 33 5 2 2 2 2" xfId="33478"/>
    <cellStyle name="Normal 2 33 5 2 2 2 3" xfId="49334"/>
    <cellStyle name="Normal 2 33 5 2 2 3" xfId="27670"/>
    <cellStyle name="Normal 2 33 5 2 2 4" xfId="41283"/>
    <cellStyle name="Normal 2 33 5 2 3" xfId="19744"/>
    <cellStyle name="Normal 2 33 5 2 3 2" xfId="31360"/>
    <cellStyle name="Normal 2 33 5 2 3 3" xfId="47216"/>
    <cellStyle name="Normal 2 33 5 2 4" xfId="25552"/>
    <cellStyle name="Normal 2 33 5 2 5" xfId="38741"/>
    <cellStyle name="Normal 2 33 5 3" xfId="17223"/>
    <cellStyle name="Normal 2 33 5 3 2" xfId="23031"/>
    <cellStyle name="Normal 2 33 5 3 2 2" xfId="34647"/>
    <cellStyle name="Normal 2 33 5 3 2 3" xfId="50503"/>
    <cellStyle name="Normal 2 33 5 3 3" xfId="28839"/>
    <cellStyle name="Normal 2 33 5 3 4" xfId="44695"/>
    <cellStyle name="Normal 2 33 5 4" xfId="9302"/>
    <cellStyle name="Normal 2 33 5 4 2" xfId="20328"/>
    <cellStyle name="Normal 2 33 5 4 2 2" xfId="31944"/>
    <cellStyle name="Normal 2 33 5 4 2 3" xfId="47800"/>
    <cellStyle name="Normal 2 33 5 4 3" xfId="26136"/>
    <cellStyle name="Normal 2 33 5 4 4" xfId="39604"/>
    <cellStyle name="Normal 2 33 5 5" xfId="18575"/>
    <cellStyle name="Normal 2 33 5 5 2" xfId="30191"/>
    <cellStyle name="Normal 2 33 5 5 3" xfId="46047"/>
    <cellStyle name="Normal 2 33 5 6" xfId="4083"/>
    <cellStyle name="Normal 2 33 5 7" xfId="24383"/>
    <cellStyle name="Normal 2 33 5 8" xfId="36266"/>
    <cellStyle name="Normal 2 33 6" xfId="830"/>
    <cellStyle name="Normal 2 33 6 2" xfId="7525"/>
    <cellStyle name="Normal 2 33 6 2 2" xfId="16639"/>
    <cellStyle name="Normal 2 33 6 2 2 2" xfId="22447"/>
    <cellStyle name="Normal 2 33 6 2 2 2 2" xfId="34063"/>
    <cellStyle name="Normal 2 33 6 2 2 2 3" xfId="49919"/>
    <cellStyle name="Normal 2 33 6 2 2 3" xfId="28255"/>
    <cellStyle name="Normal 2 33 6 2 2 4" xfId="44111"/>
    <cellStyle name="Normal 2 33 6 2 3" xfId="19160"/>
    <cellStyle name="Normal 2 33 6 2 3 2" xfId="30776"/>
    <cellStyle name="Normal 2 33 6 2 3 3" xfId="46632"/>
    <cellStyle name="Normal 2 33 6 2 4" xfId="24968"/>
    <cellStyle name="Normal 2 33 6 2 5" xfId="38151"/>
    <cellStyle name="Normal 2 33 6 3" xfId="10515"/>
    <cellStyle name="Normal 2 33 6 3 2" xfId="21278"/>
    <cellStyle name="Normal 2 33 6 3 2 2" xfId="32894"/>
    <cellStyle name="Normal 2 33 6 3 2 3" xfId="48750"/>
    <cellStyle name="Normal 2 33 6 3 3" xfId="27086"/>
    <cellStyle name="Normal 2 33 6 3 4" xfId="40675"/>
    <cellStyle name="Normal 2 33 6 4" xfId="17991"/>
    <cellStyle name="Normal 2 33 6 4 2" xfId="29607"/>
    <cellStyle name="Normal 2 33 6 4 3" xfId="45463"/>
    <cellStyle name="Normal 2 33 6 5" xfId="3366"/>
    <cellStyle name="Normal 2 33 6 6" xfId="23799"/>
    <cellStyle name="Normal 2 33 6 7" xfId="35619"/>
    <cellStyle name="Normal 2 33 7" xfId="3126"/>
    <cellStyle name="Normal 2 33 7 2" xfId="10355"/>
    <cellStyle name="Normal 2 33 7 2 2" xfId="21132"/>
    <cellStyle name="Normal 2 33 7 2 2 2" xfId="32748"/>
    <cellStyle name="Normal 2 33 7 2 2 3" xfId="48604"/>
    <cellStyle name="Normal 2 33 7 2 3" xfId="26940"/>
    <cellStyle name="Normal 2 33 7 2 4" xfId="40522"/>
    <cellStyle name="Normal 2 33 7 3" xfId="17845"/>
    <cellStyle name="Normal 2 33 7 3 2" xfId="29461"/>
    <cellStyle name="Normal 2 33 7 3 3" xfId="45317"/>
    <cellStyle name="Normal 2 33 7 4" xfId="23653"/>
    <cellStyle name="Normal 2 33 7 5" xfId="35433"/>
    <cellStyle name="Normal 2 33 8" xfId="7300"/>
    <cellStyle name="Normal 2 33 8 2" xfId="9970"/>
    <cellStyle name="Normal 2 33 8 2 2" xfId="20949"/>
    <cellStyle name="Normal 2 33 8 2 2 2" xfId="32565"/>
    <cellStyle name="Normal 2 33 8 2 2 3" xfId="48421"/>
    <cellStyle name="Normal 2 33 8 2 3" xfId="26757"/>
    <cellStyle name="Normal 2 33 8 2 4" xfId="40250"/>
    <cellStyle name="Normal 2 33 8 3" xfId="19014"/>
    <cellStyle name="Normal 2 33 8 3 2" xfId="30630"/>
    <cellStyle name="Normal 2 33 8 3 3" xfId="46486"/>
    <cellStyle name="Normal 2 33 8 4" xfId="24822"/>
    <cellStyle name="Normal 2 33 8 5" xfId="37972"/>
    <cellStyle name="Normal 2 33 9" xfId="16493"/>
    <cellStyle name="Normal 2 33 9 2" xfId="22301"/>
    <cellStyle name="Normal 2 33 9 2 2" xfId="33917"/>
    <cellStyle name="Normal 2 33 9 2 3" xfId="49773"/>
    <cellStyle name="Normal 2 33 9 3" xfId="28109"/>
    <cellStyle name="Normal 2 33 9 4" xfId="43965"/>
    <cellStyle name="Normal 2 34" xfId="616"/>
    <cellStyle name="Normal 2 34 10" xfId="17698"/>
    <cellStyle name="Normal 2 34 10 2" xfId="29314"/>
    <cellStyle name="Normal 2 34 10 3" xfId="45170"/>
    <cellStyle name="Normal 2 34 11" xfId="2700"/>
    <cellStyle name="Normal 2 34 12" xfId="23506"/>
    <cellStyle name="Normal 2 34 13" xfId="35157"/>
    <cellStyle name="Normal 2 34 2" xfId="1167"/>
    <cellStyle name="Normal 2 34 2 2" xfId="1893"/>
    <cellStyle name="Normal 2 34 2 2 2" xfId="8437"/>
    <cellStyle name="Normal 2 34 2 2 2 2" xfId="17479"/>
    <cellStyle name="Normal 2 34 2 2 2 2 2" xfId="23287"/>
    <cellStyle name="Normal 2 34 2 2 2 2 2 2" xfId="34903"/>
    <cellStyle name="Normal 2 34 2 2 2 2 2 3" xfId="50759"/>
    <cellStyle name="Normal 2 34 2 2 2 2 3" xfId="29095"/>
    <cellStyle name="Normal 2 34 2 2 2 2 4" xfId="44951"/>
    <cellStyle name="Normal 2 34 2 2 2 3" xfId="20000"/>
    <cellStyle name="Normal 2 34 2 2 2 3 2" xfId="31616"/>
    <cellStyle name="Normal 2 34 2 2 2 3 3" xfId="47472"/>
    <cellStyle name="Normal 2 34 2 2 2 4" xfId="25808"/>
    <cellStyle name="Normal 2 34 2 2 2 5" xfId="39027"/>
    <cellStyle name="Normal 2 34 2 2 3" xfId="11410"/>
    <cellStyle name="Normal 2 34 2 2 3 2" xfId="22118"/>
    <cellStyle name="Normal 2 34 2 2 3 2 2" xfId="33734"/>
    <cellStyle name="Normal 2 34 2 2 3 2 3" xfId="49590"/>
    <cellStyle name="Normal 2 34 2 2 3 3" xfId="27926"/>
    <cellStyle name="Normal 2 34 2 2 3 4" xfId="41542"/>
    <cellStyle name="Normal 2 34 2 2 4" xfId="18831"/>
    <cellStyle name="Normal 2 34 2 2 4 2" xfId="30447"/>
    <cellStyle name="Normal 2 34 2 2 4 3" xfId="46303"/>
    <cellStyle name="Normal 2 34 2 2 5" xfId="4420"/>
    <cellStyle name="Normal 2 34 2 2 6" xfId="24639"/>
    <cellStyle name="Normal 2 34 2 2 7" xfId="36558"/>
    <cellStyle name="Normal 2 34 2 3" xfId="7793"/>
    <cellStyle name="Normal 2 34 2 3 2" xfId="10798"/>
    <cellStyle name="Normal 2 34 2 3 2 2" xfId="21534"/>
    <cellStyle name="Normal 2 34 2 3 2 2 2" xfId="33150"/>
    <cellStyle name="Normal 2 34 2 3 2 2 3" xfId="49006"/>
    <cellStyle name="Normal 2 34 2 3 2 3" xfId="27342"/>
    <cellStyle name="Normal 2 34 2 3 2 4" xfId="40942"/>
    <cellStyle name="Normal 2 34 2 3 3" xfId="19416"/>
    <cellStyle name="Normal 2 34 2 3 3 2" xfId="31032"/>
    <cellStyle name="Normal 2 34 2 3 3 3" xfId="46888"/>
    <cellStyle name="Normal 2 34 2 3 4" xfId="25224"/>
    <cellStyle name="Normal 2 34 2 3 5" xfId="38413"/>
    <cellStyle name="Normal 2 34 2 4" xfId="16895"/>
    <cellStyle name="Normal 2 34 2 4 2" xfId="22703"/>
    <cellStyle name="Normal 2 34 2 4 2 2" xfId="34319"/>
    <cellStyle name="Normal 2 34 2 4 2 3" xfId="50175"/>
    <cellStyle name="Normal 2 34 2 4 3" xfId="28511"/>
    <cellStyle name="Normal 2 34 2 4 4" xfId="44367"/>
    <cellStyle name="Normal 2 34 2 5" xfId="9558"/>
    <cellStyle name="Normal 2 34 2 5 2" xfId="20584"/>
    <cellStyle name="Normal 2 34 2 5 2 2" xfId="32200"/>
    <cellStyle name="Normal 2 34 2 5 2 3" xfId="48056"/>
    <cellStyle name="Normal 2 34 2 5 3" xfId="26392"/>
    <cellStyle name="Normal 2 34 2 5 4" xfId="39860"/>
    <cellStyle name="Normal 2 34 2 6" xfId="18247"/>
    <cellStyle name="Normal 2 34 2 6 2" xfId="29863"/>
    <cellStyle name="Normal 2 34 2 6 3" xfId="45719"/>
    <cellStyle name="Normal 2 34 2 7" xfId="3694"/>
    <cellStyle name="Normal 2 34 2 8" xfId="24055"/>
    <cellStyle name="Normal 2 34 2 9" xfId="35912"/>
    <cellStyle name="Normal 2 34 3" xfId="1377"/>
    <cellStyle name="Normal 2 34 3 2" xfId="7975"/>
    <cellStyle name="Normal 2 34 3 2 2" xfId="10988"/>
    <cellStyle name="Normal 2 34 3 2 2 2" xfId="21716"/>
    <cellStyle name="Normal 2 34 3 2 2 2 2" xfId="33332"/>
    <cellStyle name="Normal 2 34 3 2 2 2 3" xfId="49188"/>
    <cellStyle name="Normal 2 34 3 2 2 3" xfId="27524"/>
    <cellStyle name="Normal 2 34 3 2 2 4" xfId="41130"/>
    <cellStyle name="Normal 2 34 3 2 3" xfId="19598"/>
    <cellStyle name="Normal 2 34 3 2 3 2" xfId="31214"/>
    <cellStyle name="Normal 2 34 3 2 3 3" xfId="47070"/>
    <cellStyle name="Normal 2 34 3 2 4" xfId="25406"/>
    <cellStyle name="Normal 2 34 3 2 5" xfId="38595"/>
    <cellStyle name="Normal 2 34 3 3" xfId="17077"/>
    <cellStyle name="Normal 2 34 3 3 2" xfId="22885"/>
    <cellStyle name="Normal 2 34 3 3 2 2" xfId="34501"/>
    <cellStyle name="Normal 2 34 3 3 2 3" xfId="50357"/>
    <cellStyle name="Normal 2 34 3 3 3" xfId="28693"/>
    <cellStyle name="Normal 2 34 3 3 4" xfId="44549"/>
    <cellStyle name="Normal 2 34 3 4" xfId="9740"/>
    <cellStyle name="Normal 2 34 3 4 2" xfId="20766"/>
    <cellStyle name="Normal 2 34 3 4 2 2" xfId="32382"/>
    <cellStyle name="Normal 2 34 3 4 2 3" xfId="48238"/>
    <cellStyle name="Normal 2 34 3 4 3" xfId="26574"/>
    <cellStyle name="Normal 2 34 3 4 4" xfId="40042"/>
    <cellStyle name="Normal 2 34 3 5" xfId="18429"/>
    <cellStyle name="Normal 2 34 3 5 2" xfId="30045"/>
    <cellStyle name="Normal 2 34 3 5 3" xfId="45901"/>
    <cellStyle name="Normal 2 34 3 6" xfId="3904"/>
    <cellStyle name="Normal 2 34 3 7" xfId="24237"/>
    <cellStyle name="Normal 2 34 3 8" xfId="36102"/>
    <cellStyle name="Normal 2 34 4" xfId="1672"/>
    <cellStyle name="Normal 2 34 4 2" xfId="8235"/>
    <cellStyle name="Normal 2 34 4 2 2" xfId="11257"/>
    <cellStyle name="Normal 2 34 4 2 2 2" xfId="21972"/>
    <cellStyle name="Normal 2 34 4 2 2 2 2" xfId="33588"/>
    <cellStyle name="Normal 2 34 4 2 2 2 3" xfId="49444"/>
    <cellStyle name="Normal 2 34 4 2 2 3" xfId="27780"/>
    <cellStyle name="Normal 2 34 4 2 2 4" xfId="41393"/>
    <cellStyle name="Normal 2 34 4 2 3" xfId="19854"/>
    <cellStyle name="Normal 2 34 4 2 3 2" xfId="31470"/>
    <cellStyle name="Normal 2 34 4 2 3 3" xfId="47326"/>
    <cellStyle name="Normal 2 34 4 2 4" xfId="25662"/>
    <cellStyle name="Normal 2 34 4 2 5" xfId="38854"/>
    <cellStyle name="Normal 2 34 4 3" xfId="17333"/>
    <cellStyle name="Normal 2 34 4 3 2" xfId="23141"/>
    <cellStyle name="Normal 2 34 4 3 2 2" xfId="34757"/>
    <cellStyle name="Normal 2 34 4 3 2 3" xfId="50613"/>
    <cellStyle name="Normal 2 34 4 3 3" xfId="28949"/>
    <cellStyle name="Normal 2 34 4 3 4" xfId="44805"/>
    <cellStyle name="Normal 2 34 4 4" xfId="9412"/>
    <cellStyle name="Normal 2 34 4 4 2" xfId="20438"/>
    <cellStyle name="Normal 2 34 4 4 2 2" xfId="32054"/>
    <cellStyle name="Normal 2 34 4 4 2 3" xfId="47910"/>
    <cellStyle name="Normal 2 34 4 4 3" xfId="26246"/>
    <cellStyle name="Normal 2 34 4 4 4" xfId="39714"/>
    <cellStyle name="Normal 2 34 4 5" xfId="18685"/>
    <cellStyle name="Normal 2 34 4 5 2" xfId="30301"/>
    <cellStyle name="Normal 2 34 4 5 3" xfId="46157"/>
    <cellStyle name="Normal 2 34 4 6" xfId="4199"/>
    <cellStyle name="Normal 2 34 4 7" xfId="24493"/>
    <cellStyle name="Normal 2 34 4 8" xfId="36381"/>
    <cellStyle name="Normal 2 34 5" xfId="942"/>
    <cellStyle name="Normal 2 34 5 2" xfId="7637"/>
    <cellStyle name="Normal 2 34 5 2 2" xfId="16749"/>
    <cellStyle name="Normal 2 34 5 2 2 2" xfId="22557"/>
    <cellStyle name="Normal 2 34 5 2 2 2 2" xfId="34173"/>
    <cellStyle name="Normal 2 34 5 2 2 2 3" xfId="50029"/>
    <cellStyle name="Normal 2 34 5 2 2 3" xfId="28365"/>
    <cellStyle name="Normal 2 34 5 2 2 4" xfId="44221"/>
    <cellStyle name="Normal 2 34 5 2 3" xfId="19270"/>
    <cellStyle name="Normal 2 34 5 2 3 2" xfId="30886"/>
    <cellStyle name="Normal 2 34 5 2 3 3" xfId="46742"/>
    <cellStyle name="Normal 2 34 5 2 4" xfId="25078"/>
    <cellStyle name="Normal 2 34 5 2 5" xfId="38263"/>
    <cellStyle name="Normal 2 34 5 3" xfId="10625"/>
    <cellStyle name="Normal 2 34 5 3 2" xfId="21388"/>
    <cellStyle name="Normal 2 34 5 3 2 2" xfId="33004"/>
    <cellStyle name="Normal 2 34 5 3 2 3" xfId="48860"/>
    <cellStyle name="Normal 2 34 5 3 3" xfId="27196"/>
    <cellStyle name="Normal 2 34 5 3 4" xfId="40785"/>
    <cellStyle name="Normal 2 34 5 4" xfId="18101"/>
    <cellStyle name="Normal 2 34 5 4 2" xfId="29717"/>
    <cellStyle name="Normal 2 34 5 4 3" xfId="45573"/>
    <cellStyle name="Normal 2 34 5 5" xfId="3478"/>
    <cellStyle name="Normal 2 34 5 6" xfId="23909"/>
    <cellStyle name="Normal 2 34 5 7" xfId="35731"/>
    <cellStyle name="Normal 2 34 6" xfId="3165"/>
    <cellStyle name="Normal 2 34 6 2" xfId="10394"/>
    <cellStyle name="Normal 2 34 6 2 2" xfId="21168"/>
    <cellStyle name="Normal 2 34 6 2 2 2" xfId="32784"/>
    <cellStyle name="Normal 2 34 6 2 2 3" xfId="48640"/>
    <cellStyle name="Normal 2 34 6 2 3" xfId="26976"/>
    <cellStyle name="Normal 2 34 6 2 4" xfId="40560"/>
    <cellStyle name="Normal 2 34 6 3" xfId="17881"/>
    <cellStyle name="Normal 2 34 6 3 2" xfId="29497"/>
    <cellStyle name="Normal 2 34 6 3 3" xfId="45353"/>
    <cellStyle name="Normal 2 34 6 4" xfId="23689"/>
    <cellStyle name="Normal 2 34 6 5" xfId="35471"/>
    <cellStyle name="Normal 2 34 7" xfId="7336"/>
    <cellStyle name="Normal 2 34 7 2" xfId="10006"/>
    <cellStyle name="Normal 2 34 7 2 2" xfId="20985"/>
    <cellStyle name="Normal 2 34 7 2 2 2" xfId="32601"/>
    <cellStyle name="Normal 2 34 7 2 2 3" xfId="48457"/>
    <cellStyle name="Normal 2 34 7 2 3" xfId="26793"/>
    <cellStyle name="Normal 2 34 7 2 4" xfId="40286"/>
    <cellStyle name="Normal 2 34 7 3" xfId="19050"/>
    <cellStyle name="Normal 2 34 7 3 2" xfId="30666"/>
    <cellStyle name="Normal 2 34 7 3 3" xfId="46522"/>
    <cellStyle name="Normal 2 34 7 4" xfId="24858"/>
    <cellStyle name="Normal 2 34 7 5" xfId="38008"/>
    <cellStyle name="Normal 2 34 8" xfId="16529"/>
    <cellStyle name="Normal 2 34 8 2" xfId="22337"/>
    <cellStyle name="Normal 2 34 8 2 2" xfId="33953"/>
    <cellStyle name="Normal 2 34 8 2 3" xfId="49809"/>
    <cellStyle name="Normal 2 34 8 3" xfId="28145"/>
    <cellStyle name="Normal 2 34 8 4" xfId="44001"/>
    <cellStyle name="Normal 2 34 9" xfId="9156"/>
    <cellStyle name="Normal 2 34 9 2" xfId="20182"/>
    <cellStyle name="Normal 2 34 9 2 2" xfId="31798"/>
    <cellStyle name="Normal 2 34 9 2 3" xfId="47654"/>
    <cellStyle name="Normal 2 34 9 3" xfId="25990"/>
    <cellStyle name="Normal 2 34 9 4" xfId="39458"/>
    <cellStyle name="Normal 2 35" xfId="670"/>
    <cellStyle name="Normal 2 35 10" xfId="17734"/>
    <cellStyle name="Normal 2 35 10 2" xfId="29350"/>
    <cellStyle name="Normal 2 35 10 3" xfId="45206"/>
    <cellStyle name="Normal 2 35 11" xfId="2754"/>
    <cellStyle name="Normal 2 35 12" xfId="23542"/>
    <cellStyle name="Normal 2 35 13" xfId="35201"/>
    <cellStyle name="Normal 2 35 2" xfId="1221"/>
    <cellStyle name="Normal 2 35 2 2" xfId="1929"/>
    <cellStyle name="Normal 2 35 2 2 2" xfId="8473"/>
    <cellStyle name="Normal 2 35 2 2 2 2" xfId="17515"/>
    <cellStyle name="Normal 2 35 2 2 2 2 2" xfId="23323"/>
    <cellStyle name="Normal 2 35 2 2 2 2 2 2" xfId="34939"/>
    <cellStyle name="Normal 2 35 2 2 2 2 2 3" xfId="50795"/>
    <cellStyle name="Normal 2 35 2 2 2 2 3" xfId="29131"/>
    <cellStyle name="Normal 2 35 2 2 2 2 4" xfId="44987"/>
    <cellStyle name="Normal 2 35 2 2 2 3" xfId="20036"/>
    <cellStyle name="Normal 2 35 2 2 2 3 2" xfId="31652"/>
    <cellStyle name="Normal 2 35 2 2 2 3 3" xfId="47508"/>
    <cellStyle name="Normal 2 35 2 2 2 4" xfId="25844"/>
    <cellStyle name="Normal 2 35 2 2 2 5" xfId="39063"/>
    <cellStyle name="Normal 2 35 2 2 3" xfId="11446"/>
    <cellStyle name="Normal 2 35 2 2 3 2" xfId="22154"/>
    <cellStyle name="Normal 2 35 2 2 3 2 2" xfId="33770"/>
    <cellStyle name="Normal 2 35 2 2 3 2 3" xfId="49626"/>
    <cellStyle name="Normal 2 35 2 2 3 3" xfId="27962"/>
    <cellStyle name="Normal 2 35 2 2 3 4" xfId="41578"/>
    <cellStyle name="Normal 2 35 2 2 4" xfId="18867"/>
    <cellStyle name="Normal 2 35 2 2 4 2" xfId="30483"/>
    <cellStyle name="Normal 2 35 2 2 4 3" xfId="46339"/>
    <cellStyle name="Normal 2 35 2 2 5" xfId="4456"/>
    <cellStyle name="Normal 2 35 2 2 6" xfId="24675"/>
    <cellStyle name="Normal 2 35 2 2 7" xfId="36594"/>
    <cellStyle name="Normal 2 35 2 3" xfId="7829"/>
    <cellStyle name="Normal 2 35 2 3 2" xfId="10840"/>
    <cellStyle name="Normal 2 35 2 3 2 2" xfId="21570"/>
    <cellStyle name="Normal 2 35 2 3 2 2 2" xfId="33186"/>
    <cellStyle name="Normal 2 35 2 3 2 2 3" xfId="49042"/>
    <cellStyle name="Normal 2 35 2 3 2 3" xfId="27378"/>
    <cellStyle name="Normal 2 35 2 3 2 4" xfId="40983"/>
    <cellStyle name="Normal 2 35 2 3 3" xfId="19452"/>
    <cellStyle name="Normal 2 35 2 3 3 2" xfId="31068"/>
    <cellStyle name="Normal 2 35 2 3 3 3" xfId="46924"/>
    <cellStyle name="Normal 2 35 2 3 4" xfId="25260"/>
    <cellStyle name="Normal 2 35 2 3 5" xfId="38449"/>
    <cellStyle name="Normal 2 35 2 4" xfId="16931"/>
    <cellStyle name="Normal 2 35 2 4 2" xfId="22739"/>
    <cellStyle name="Normal 2 35 2 4 2 2" xfId="34355"/>
    <cellStyle name="Normal 2 35 2 4 2 3" xfId="50211"/>
    <cellStyle name="Normal 2 35 2 4 3" xfId="28547"/>
    <cellStyle name="Normal 2 35 2 4 4" xfId="44403"/>
    <cellStyle name="Normal 2 35 2 5" xfId="9594"/>
    <cellStyle name="Normal 2 35 2 5 2" xfId="20620"/>
    <cellStyle name="Normal 2 35 2 5 2 2" xfId="32236"/>
    <cellStyle name="Normal 2 35 2 5 2 3" xfId="48092"/>
    <cellStyle name="Normal 2 35 2 5 3" xfId="26428"/>
    <cellStyle name="Normal 2 35 2 5 4" xfId="39896"/>
    <cellStyle name="Normal 2 35 2 6" xfId="18283"/>
    <cellStyle name="Normal 2 35 2 6 2" xfId="29899"/>
    <cellStyle name="Normal 2 35 2 6 3" xfId="45755"/>
    <cellStyle name="Normal 2 35 2 7" xfId="3748"/>
    <cellStyle name="Normal 2 35 2 8" xfId="24091"/>
    <cellStyle name="Normal 2 35 2 9" xfId="35956"/>
    <cellStyle name="Normal 2 35 3" xfId="1413"/>
    <cellStyle name="Normal 2 35 3 2" xfId="8011"/>
    <cellStyle name="Normal 2 35 3 2 2" xfId="11024"/>
    <cellStyle name="Normal 2 35 3 2 2 2" xfId="21752"/>
    <cellStyle name="Normal 2 35 3 2 2 2 2" xfId="33368"/>
    <cellStyle name="Normal 2 35 3 2 2 2 3" xfId="49224"/>
    <cellStyle name="Normal 2 35 3 2 2 3" xfId="27560"/>
    <cellStyle name="Normal 2 35 3 2 2 4" xfId="41166"/>
    <cellStyle name="Normal 2 35 3 2 3" xfId="19634"/>
    <cellStyle name="Normal 2 35 3 2 3 2" xfId="31250"/>
    <cellStyle name="Normal 2 35 3 2 3 3" xfId="47106"/>
    <cellStyle name="Normal 2 35 3 2 4" xfId="25442"/>
    <cellStyle name="Normal 2 35 3 2 5" xfId="38631"/>
    <cellStyle name="Normal 2 35 3 3" xfId="17113"/>
    <cellStyle name="Normal 2 35 3 3 2" xfId="22921"/>
    <cellStyle name="Normal 2 35 3 3 2 2" xfId="34537"/>
    <cellStyle name="Normal 2 35 3 3 2 3" xfId="50393"/>
    <cellStyle name="Normal 2 35 3 3 3" xfId="28729"/>
    <cellStyle name="Normal 2 35 3 3 4" xfId="44585"/>
    <cellStyle name="Normal 2 35 3 4" xfId="9776"/>
    <cellStyle name="Normal 2 35 3 4 2" xfId="20802"/>
    <cellStyle name="Normal 2 35 3 4 2 2" xfId="32418"/>
    <cellStyle name="Normal 2 35 3 4 2 3" xfId="48274"/>
    <cellStyle name="Normal 2 35 3 4 3" xfId="26610"/>
    <cellStyle name="Normal 2 35 3 4 4" xfId="40078"/>
    <cellStyle name="Normal 2 35 3 5" xfId="18465"/>
    <cellStyle name="Normal 2 35 3 5 2" xfId="30081"/>
    <cellStyle name="Normal 2 35 3 5 3" xfId="45937"/>
    <cellStyle name="Normal 2 35 3 6" xfId="3940"/>
    <cellStyle name="Normal 2 35 3 7" xfId="24273"/>
    <cellStyle name="Normal 2 35 3 8" xfId="36138"/>
    <cellStyle name="Normal 2 35 4" xfId="1722"/>
    <cellStyle name="Normal 2 35 4 2" xfId="8271"/>
    <cellStyle name="Normal 2 35 4 2 2" xfId="11298"/>
    <cellStyle name="Normal 2 35 4 2 2 2" xfId="22008"/>
    <cellStyle name="Normal 2 35 4 2 2 2 2" xfId="33624"/>
    <cellStyle name="Normal 2 35 4 2 2 2 3" xfId="49480"/>
    <cellStyle name="Normal 2 35 4 2 2 3" xfId="27816"/>
    <cellStyle name="Normal 2 35 4 2 2 4" xfId="41431"/>
    <cellStyle name="Normal 2 35 4 2 3" xfId="19890"/>
    <cellStyle name="Normal 2 35 4 2 3 2" xfId="31506"/>
    <cellStyle name="Normal 2 35 4 2 3 3" xfId="47362"/>
    <cellStyle name="Normal 2 35 4 2 4" xfId="25698"/>
    <cellStyle name="Normal 2 35 4 2 5" xfId="38890"/>
    <cellStyle name="Normal 2 35 4 3" xfId="17369"/>
    <cellStyle name="Normal 2 35 4 3 2" xfId="23177"/>
    <cellStyle name="Normal 2 35 4 3 2 2" xfId="34793"/>
    <cellStyle name="Normal 2 35 4 3 2 3" xfId="50649"/>
    <cellStyle name="Normal 2 35 4 3 3" xfId="28985"/>
    <cellStyle name="Normal 2 35 4 3 4" xfId="44841"/>
    <cellStyle name="Normal 2 35 4 4" xfId="9448"/>
    <cellStyle name="Normal 2 35 4 4 2" xfId="20474"/>
    <cellStyle name="Normal 2 35 4 4 2 2" xfId="32090"/>
    <cellStyle name="Normal 2 35 4 4 2 3" xfId="47946"/>
    <cellStyle name="Normal 2 35 4 4 3" xfId="26282"/>
    <cellStyle name="Normal 2 35 4 4 4" xfId="39750"/>
    <cellStyle name="Normal 2 35 4 5" xfId="18721"/>
    <cellStyle name="Normal 2 35 4 5 2" xfId="30337"/>
    <cellStyle name="Normal 2 35 4 5 3" xfId="46193"/>
    <cellStyle name="Normal 2 35 4 6" xfId="4249"/>
    <cellStyle name="Normal 2 35 4 7" xfId="24529"/>
    <cellStyle name="Normal 2 35 4 8" xfId="36421"/>
    <cellStyle name="Normal 2 35 5" xfId="982"/>
    <cellStyle name="Normal 2 35 5 2" xfId="7677"/>
    <cellStyle name="Normal 2 35 5 2 2" xfId="16785"/>
    <cellStyle name="Normal 2 35 5 2 2 2" xfId="22593"/>
    <cellStyle name="Normal 2 35 5 2 2 2 2" xfId="34209"/>
    <cellStyle name="Normal 2 35 5 2 2 2 3" xfId="50065"/>
    <cellStyle name="Normal 2 35 5 2 2 3" xfId="28401"/>
    <cellStyle name="Normal 2 35 5 2 2 4" xfId="44257"/>
    <cellStyle name="Normal 2 35 5 2 3" xfId="19306"/>
    <cellStyle name="Normal 2 35 5 2 3 2" xfId="30922"/>
    <cellStyle name="Normal 2 35 5 2 3 3" xfId="46778"/>
    <cellStyle name="Normal 2 35 5 2 4" xfId="25114"/>
    <cellStyle name="Normal 2 35 5 2 5" xfId="38301"/>
    <cellStyle name="Normal 2 35 5 3" xfId="10661"/>
    <cellStyle name="Normal 2 35 5 3 2" xfId="21424"/>
    <cellStyle name="Normal 2 35 5 3 2 2" xfId="33040"/>
    <cellStyle name="Normal 2 35 5 3 2 3" xfId="48896"/>
    <cellStyle name="Normal 2 35 5 3 3" xfId="27232"/>
    <cellStyle name="Normal 2 35 5 3 4" xfId="40821"/>
    <cellStyle name="Normal 2 35 5 4" xfId="18137"/>
    <cellStyle name="Normal 2 35 5 4 2" xfId="29753"/>
    <cellStyle name="Normal 2 35 5 4 3" xfId="45609"/>
    <cellStyle name="Normal 2 35 5 5" xfId="3518"/>
    <cellStyle name="Normal 2 35 5 6" xfId="23945"/>
    <cellStyle name="Normal 2 35 5 7" xfId="35769"/>
    <cellStyle name="Normal 2 35 6" xfId="3210"/>
    <cellStyle name="Normal 2 35 6 2" xfId="10438"/>
    <cellStyle name="Normal 2 35 6 2 2" xfId="21204"/>
    <cellStyle name="Normal 2 35 6 2 2 2" xfId="32820"/>
    <cellStyle name="Normal 2 35 6 2 2 3" xfId="48676"/>
    <cellStyle name="Normal 2 35 6 2 3" xfId="27012"/>
    <cellStyle name="Normal 2 35 6 2 4" xfId="40601"/>
    <cellStyle name="Normal 2 35 6 3" xfId="17917"/>
    <cellStyle name="Normal 2 35 6 3 2" xfId="29533"/>
    <cellStyle name="Normal 2 35 6 3 3" xfId="45389"/>
    <cellStyle name="Normal 2 35 6 4" xfId="23725"/>
    <cellStyle name="Normal 2 35 6 5" xfId="35512"/>
    <cellStyle name="Normal 2 35 7" xfId="7372"/>
    <cellStyle name="Normal 2 35 7 2" xfId="10047"/>
    <cellStyle name="Normal 2 35 7 2 2" xfId="21021"/>
    <cellStyle name="Normal 2 35 7 2 2 2" xfId="32637"/>
    <cellStyle name="Normal 2 35 7 2 2 3" xfId="48493"/>
    <cellStyle name="Normal 2 35 7 2 3" xfId="26829"/>
    <cellStyle name="Normal 2 35 7 2 4" xfId="40324"/>
    <cellStyle name="Normal 2 35 7 3" xfId="19086"/>
    <cellStyle name="Normal 2 35 7 3 2" xfId="30702"/>
    <cellStyle name="Normal 2 35 7 3 3" xfId="46558"/>
    <cellStyle name="Normal 2 35 7 4" xfId="24894"/>
    <cellStyle name="Normal 2 35 7 5" xfId="38044"/>
    <cellStyle name="Normal 2 35 8" xfId="16565"/>
    <cellStyle name="Normal 2 35 8 2" xfId="22373"/>
    <cellStyle name="Normal 2 35 8 2 2" xfId="33989"/>
    <cellStyle name="Normal 2 35 8 2 3" xfId="49845"/>
    <cellStyle name="Normal 2 35 8 3" xfId="28181"/>
    <cellStyle name="Normal 2 35 8 4" xfId="44037"/>
    <cellStyle name="Normal 2 35 9" xfId="9192"/>
    <cellStyle name="Normal 2 35 9 2" xfId="20218"/>
    <cellStyle name="Normal 2 35 9 2 2" xfId="31834"/>
    <cellStyle name="Normal 2 35 9 2 3" xfId="47690"/>
    <cellStyle name="Normal 2 35 9 3" xfId="26026"/>
    <cellStyle name="Normal 2 35 9 4" xfId="39494"/>
    <cellStyle name="Normal 2 36" xfId="505"/>
    <cellStyle name="Normal 2 36 10" xfId="17625"/>
    <cellStyle name="Normal 2 36 10 2" xfId="29241"/>
    <cellStyle name="Normal 2 36 10 3" xfId="45097"/>
    <cellStyle name="Normal 2 36 11" xfId="2614"/>
    <cellStyle name="Normal 2 36 12" xfId="23433"/>
    <cellStyle name="Normal 2 36 13" xfId="35077"/>
    <cellStyle name="Normal 2 36 2" xfId="1262"/>
    <cellStyle name="Normal 2 36 2 2" xfId="1965"/>
    <cellStyle name="Normal 2 36 2 2 2" xfId="8509"/>
    <cellStyle name="Normal 2 36 2 2 2 2" xfId="17551"/>
    <cellStyle name="Normal 2 36 2 2 2 2 2" xfId="23359"/>
    <cellStyle name="Normal 2 36 2 2 2 2 2 2" xfId="34975"/>
    <cellStyle name="Normal 2 36 2 2 2 2 2 3" xfId="50831"/>
    <cellStyle name="Normal 2 36 2 2 2 2 3" xfId="29167"/>
    <cellStyle name="Normal 2 36 2 2 2 2 4" xfId="45023"/>
    <cellStyle name="Normal 2 36 2 2 2 3" xfId="20072"/>
    <cellStyle name="Normal 2 36 2 2 2 3 2" xfId="31688"/>
    <cellStyle name="Normal 2 36 2 2 2 3 3" xfId="47544"/>
    <cellStyle name="Normal 2 36 2 2 2 4" xfId="25880"/>
    <cellStyle name="Normal 2 36 2 2 2 5" xfId="39099"/>
    <cellStyle name="Normal 2 36 2 2 3" xfId="11482"/>
    <cellStyle name="Normal 2 36 2 2 3 2" xfId="22190"/>
    <cellStyle name="Normal 2 36 2 2 3 2 2" xfId="33806"/>
    <cellStyle name="Normal 2 36 2 2 3 2 3" xfId="49662"/>
    <cellStyle name="Normal 2 36 2 2 3 3" xfId="27998"/>
    <cellStyle name="Normal 2 36 2 2 3 4" xfId="41614"/>
    <cellStyle name="Normal 2 36 2 2 4" xfId="18903"/>
    <cellStyle name="Normal 2 36 2 2 4 2" xfId="30519"/>
    <cellStyle name="Normal 2 36 2 2 4 3" xfId="46375"/>
    <cellStyle name="Normal 2 36 2 2 5" xfId="4492"/>
    <cellStyle name="Normal 2 36 2 2 6" xfId="24711"/>
    <cellStyle name="Normal 2 36 2 2 7" xfId="36630"/>
    <cellStyle name="Normal 2 36 2 3" xfId="7865"/>
    <cellStyle name="Normal 2 36 2 3 2" xfId="10877"/>
    <cellStyle name="Normal 2 36 2 3 2 2" xfId="21606"/>
    <cellStyle name="Normal 2 36 2 3 2 2 2" xfId="33222"/>
    <cellStyle name="Normal 2 36 2 3 2 2 3" xfId="49078"/>
    <cellStyle name="Normal 2 36 2 3 2 3" xfId="27414"/>
    <cellStyle name="Normal 2 36 2 3 2 4" xfId="41019"/>
    <cellStyle name="Normal 2 36 2 3 3" xfId="19488"/>
    <cellStyle name="Normal 2 36 2 3 3 2" xfId="31104"/>
    <cellStyle name="Normal 2 36 2 3 3 3" xfId="46960"/>
    <cellStyle name="Normal 2 36 2 3 4" xfId="25296"/>
    <cellStyle name="Normal 2 36 2 3 5" xfId="38485"/>
    <cellStyle name="Normal 2 36 2 4" xfId="16967"/>
    <cellStyle name="Normal 2 36 2 4 2" xfId="22775"/>
    <cellStyle name="Normal 2 36 2 4 2 2" xfId="34391"/>
    <cellStyle name="Normal 2 36 2 4 2 3" xfId="50247"/>
    <cellStyle name="Normal 2 36 2 4 3" xfId="28583"/>
    <cellStyle name="Normal 2 36 2 4 4" xfId="44439"/>
    <cellStyle name="Normal 2 36 2 5" xfId="9630"/>
    <cellStyle name="Normal 2 36 2 5 2" xfId="20656"/>
    <cellStyle name="Normal 2 36 2 5 2 2" xfId="32272"/>
    <cellStyle name="Normal 2 36 2 5 2 3" xfId="48128"/>
    <cellStyle name="Normal 2 36 2 5 3" xfId="26464"/>
    <cellStyle name="Normal 2 36 2 5 4" xfId="39932"/>
    <cellStyle name="Normal 2 36 2 6" xfId="18319"/>
    <cellStyle name="Normal 2 36 2 6 2" xfId="29935"/>
    <cellStyle name="Normal 2 36 2 6 3" xfId="45791"/>
    <cellStyle name="Normal 2 36 2 7" xfId="3789"/>
    <cellStyle name="Normal 2 36 2 8" xfId="24127"/>
    <cellStyle name="Normal 2 36 2 9" xfId="35992"/>
    <cellStyle name="Normal 2 36 3" xfId="1449"/>
    <cellStyle name="Normal 2 36 3 2" xfId="8047"/>
    <cellStyle name="Normal 2 36 3 2 2" xfId="11060"/>
    <cellStyle name="Normal 2 36 3 2 2 2" xfId="21788"/>
    <cellStyle name="Normal 2 36 3 2 2 2 2" xfId="33404"/>
    <cellStyle name="Normal 2 36 3 2 2 2 3" xfId="49260"/>
    <cellStyle name="Normal 2 36 3 2 2 3" xfId="27596"/>
    <cellStyle name="Normal 2 36 3 2 2 4" xfId="41202"/>
    <cellStyle name="Normal 2 36 3 2 3" xfId="19670"/>
    <cellStyle name="Normal 2 36 3 2 3 2" xfId="31286"/>
    <cellStyle name="Normal 2 36 3 2 3 3" xfId="47142"/>
    <cellStyle name="Normal 2 36 3 2 4" xfId="25478"/>
    <cellStyle name="Normal 2 36 3 2 5" xfId="38667"/>
    <cellStyle name="Normal 2 36 3 3" xfId="17149"/>
    <cellStyle name="Normal 2 36 3 3 2" xfId="22957"/>
    <cellStyle name="Normal 2 36 3 3 2 2" xfId="34573"/>
    <cellStyle name="Normal 2 36 3 3 2 3" xfId="50429"/>
    <cellStyle name="Normal 2 36 3 3 3" xfId="28765"/>
    <cellStyle name="Normal 2 36 3 3 4" xfId="44621"/>
    <cellStyle name="Normal 2 36 3 4" xfId="9812"/>
    <cellStyle name="Normal 2 36 3 4 2" xfId="20838"/>
    <cellStyle name="Normal 2 36 3 4 2 2" xfId="32454"/>
    <cellStyle name="Normal 2 36 3 4 2 3" xfId="48310"/>
    <cellStyle name="Normal 2 36 3 4 3" xfId="26646"/>
    <cellStyle name="Normal 2 36 3 4 4" xfId="40114"/>
    <cellStyle name="Normal 2 36 3 5" xfId="18501"/>
    <cellStyle name="Normal 2 36 3 5 2" xfId="30117"/>
    <cellStyle name="Normal 2 36 3 5 3" xfId="45973"/>
    <cellStyle name="Normal 2 36 3 6" xfId="3976"/>
    <cellStyle name="Normal 2 36 3 7" xfId="24309"/>
    <cellStyle name="Normal 2 36 3 8" xfId="36174"/>
    <cellStyle name="Normal 2 36 4" xfId="1593"/>
    <cellStyle name="Normal 2 36 4 2" xfId="8158"/>
    <cellStyle name="Normal 2 36 4 2 2" xfId="11184"/>
    <cellStyle name="Normal 2 36 4 2 2 2" xfId="21899"/>
    <cellStyle name="Normal 2 36 4 2 2 2 2" xfId="33515"/>
    <cellStyle name="Normal 2 36 4 2 2 2 3" xfId="49371"/>
    <cellStyle name="Normal 2 36 4 2 2 3" xfId="27707"/>
    <cellStyle name="Normal 2 36 4 2 2 4" xfId="41320"/>
    <cellStyle name="Normal 2 36 4 2 3" xfId="19781"/>
    <cellStyle name="Normal 2 36 4 2 3 2" xfId="31397"/>
    <cellStyle name="Normal 2 36 4 2 3 3" xfId="47253"/>
    <cellStyle name="Normal 2 36 4 2 4" xfId="25589"/>
    <cellStyle name="Normal 2 36 4 2 5" xfId="38778"/>
    <cellStyle name="Normal 2 36 4 3" xfId="17260"/>
    <cellStyle name="Normal 2 36 4 3 2" xfId="23068"/>
    <cellStyle name="Normal 2 36 4 3 2 2" xfId="34684"/>
    <cellStyle name="Normal 2 36 4 3 2 3" xfId="50540"/>
    <cellStyle name="Normal 2 36 4 3 3" xfId="28876"/>
    <cellStyle name="Normal 2 36 4 3 4" xfId="44732"/>
    <cellStyle name="Normal 2 36 4 4" xfId="9339"/>
    <cellStyle name="Normal 2 36 4 4 2" xfId="20365"/>
    <cellStyle name="Normal 2 36 4 4 2 2" xfId="31981"/>
    <cellStyle name="Normal 2 36 4 4 2 3" xfId="47837"/>
    <cellStyle name="Normal 2 36 4 4 3" xfId="26173"/>
    <cellStyle name="Normal 2 36 4 4 4" xfId="39641"/>
    <cellStyle name="Normal 2 36 4 5" xfId="18612"/>
    <cellStyle name="Normal 2 36 4 5 2" xfId="30228"/>
    <cellStyle name="Normal 2 36 4 5 3" xfId="46084"/>
    <cellStyle name="Normal 2 36 4 6" xfId="4120"/>
    <cellStyle name="Normal 2 36 4 7" xfId="24420"/>
    <cellStyle name="Normal 2 36 4 8" xfId="36303"/>
    <cellStyle name="Normal 2 36 5" xfId="867"/>
    <cellStyle name="Normal 2 36 5 2" xfId="7562"/>
    <cellStyle name="Normal 2 36 5 2 2" xfId="16676"/>
    <cellStyle name="Normal 2 36 5 2 2 2" xfId="22484"/>
    <cellStyle name="Normal 2 36 5 2 2 2 2" xfId="34100"/>
    <cellStyle name="Normal 2 36 5 2 2 2 3" xfId="49956"/>
    <cellStyle name="Normal 2 36 5 2 2 3" xfId="28292"/>
    <cellStyle name="Normal 2 36 5 2 2 4" xfId="44148"/>
    <cellStyle name="Normal 2 36 5 2 3" xfId="19197"/>
    <cellStyle name="Normal 2 36 5 2 3 2" xfId="30813"/>
    <cellStyle name="Normal 2 36 5 2 3 3" xfId="46669"/>
    <cellStyle name="Normal 2 36 5 2 4" xfId="25005"/>
    <cellStyle name="Normal 2 36 5 2 5" xfId="38188"/>
    <cellStyle name="Normal 2 36 5 3" xfId="10552"/>
    <cellStyle name="Normal 2 36 5 3 2" xfId="21315"/>
    <cellStyle name="Normal 2 36 5 3 2 2" xfId="32931"/>
    <cellStyle name="Normal 2 36 5 3 2 3" xfId="48787"/>
    <cellStyle name="Normal 2 36 5 3 3" xfId="27123"/>
    <cellStyle name="Normal 2 36 5 3 4" xfId="40712"/>
    <cellStyle name="Normal 2 36 5 4" xfId="18028"/>
    <cellStyle name="Normal 2 36 5 4 2" xfId="29644"/>
    <cellStyle name="Normal 2 36 5 4 3" xfId="45500"/>
    <cellStyle name="Normal 2 36 5 5" xfId="3403"/>
    <cellStyle name="Normal 2 36 5 6" xfId="23836"/>
    <cellStyle name="Normal 2 36 5 7" xfId="35656"/>
    <cellStyle name="Normal 2 36 6" xfId="3067"/>
    <cellStyle name="Normal 2 36 6 2" xfId="10297"/>
    <cellStyle name="Normal 2 36 6 2 2" xfId="21095"/>
    <cellStyle name="Normal 2 36 6 2 2 2" xfId="32711"/>
    <cellStyle name="Normal 2 36 6 2 2 3" xfId="48567"/>
    <cellStyle name="Normal 2 36 6 2 3" xfId="26903"/>
    <cellStyle name="Normal 2 36 6 2 4" xfId="40475"/>
    <cellStyle name="Normal 2 36 6 3" xfId="17808"/>
    <cellStyle name="Normal 2 36 6 3 2" xfId="29424"/>
    <cellStyle name="Normal 2 36 6 3 3" xfId="45280"/>
    <cellStyle name="Normal 2 36 6 4" xfId="23616"/>
    <cellStyle name="Normal 2 36 6 5" xfId="35386"/>
    <cellStyle name="Normal 2 36 7" xfId="7263"/>
    <cellStyle name="Normal 2 36 7 2" xfId="9929"/>
    <cellStyle name="Normal 2 36 7 2 2" xfId="20912"/>
    <cellStyle name="Normal 2 36 7 2 2 2" xfId="32528"/>
    <cellStyle name="Normal 2 36 7 2 2 3" xfId="48384"/>
    <cellStyle name="Normal 2 36 7 2 3" xfId="26720"/>
    <cellStyle name="Normal 2 36 7 2 4" xfId="40213"/>
    <cellStyle name="Normal 2 36 7 3" xfId="18977"/>
    <cellStyle name="Normal 2 36 7 3 2" xfId="30593"/>
    <cellStyle name="Normal 2 36 7 3 3" xfId="46449"/>
    <cellStyle name="Normal 2 36 7 4" xfId="24785"/>
    <cellStyle name="Normal 2 36 7 5" xfId="37935"/>
    <cellStyle name="Normal 2 36 8" xfId="16456"/>
    <cellStyle name="Normal 2 36 8 2" xfId="22264"/>
    <cellStyle name="Normal 2 36 8 2 2" xfId="33880"/>
    <cellStyle name="Normal 2 36 8 2 3" xfId="49736"/>
    <cellStyle name="Normal 2 36 8 3" xfId="28072"/>
    <cellStyle name="Normal 2 36 8 4" xfId="43928"/>
    <cellStyle name="Normal 2 36 9" xfId="9228"/>
    <cellStyle name="Normal 2 36 9 2" xfId="20254"/>
    <cellStyle name="Normal 2 36 9 2 2" xfId="31870"/>
    <cellStyle name="Normal 2 36 9 2 3" xfId="47726"/>
    <cellStyle name="Normal 2 36 9 3" xfId="26062"/>
    <cellStyle name="Normal 2 36 9 4" xfId="39530"/>
    <cellStyle name="Normal 2 37" xfId="1056"/>
    <cellStyle name="Normal 2 37 2" xfId="1820"/>
    <cellStyle name="Normal 2 37 2 2" xfId="8364"/>
    <cellStyle name="Normal 2 37 2 2 2" xfId="17406"/>
    <cellStyle name="Normal 2 37 2 2 2 2" xfId="23214"/>
    <cellStyle name="Normal 2 37 2 2 2 2 2" xfId="34830"/>
    <cellStyle name="Normal 2 37 2 2 2 2 3" xfId="50686"/>
    <cellStyle name="Normal 2 37 2 2 2 3" xfId="29022"/>
    <cellStyle name="Normal 2 37 2 2 2 4" xfId="44878"/>
    <cellStyle name="Normal 2 37 2 2 3" xfId="19927"/>
    <cellStyle name="Normal 2 37 2 2 3 2" xfId="31543"/>
    <cellStyle name="Normal 2 37 2 2 3 3" xfId="47399"/>
    <cellStyle name="Normal 2 37 2 2 4" xfId="25735"/>
    <cellStyle name="Normal 2 37 2 2 5" xfId="38954"/>
    <cellStyle name="Normal 2 37 2 3" xfId="11337"/>
    <cellStyle name="Normal 2 37 2 3 2" xfId="22045"/>
    <cellStyle name="Normal 2 37 2 3 2 2" xfId="33661"/>
    <cellStyle name="Normal 2 37 2 3 2 3" xfId="49517"/>
    <cellStyle name="Normal 2 37 2 3 3" xfId="27853"/>
    <cellStyle name="Normal 2 37 2 3 4" xfId="41469"/>
    <cellStyle name="Normal 2 37 2 4" xfId="18758"/>
    <cellStyle name="Normal 2 37 2 4 2" xfId="30374"/>
    <cellStyle name="Normal 2 37 2 4 3" xfId="46230"/>
    <cellStyle name="Normal 2 37 2 5" xfId="4347"/>
    <cellStyle name="Normal 2 37 2 6" xfId="24566"/>
    <cellStyle name="Normal 2 37 2 7" xfId="36485"/>
    <cellStyle name="Normal 2 37 3" xfId="7720"/>
    <cellStyle name="Normal 2 37 3 2" xfId="10717"/>
    <cellStyle name="Normal 2 37 3 2 2" xfId="21461"/>
    <cellStyle name="Normal 2 37 3 2 2 2" xfId="33077"/>
    <cellStyle name="Normal 2 37 3 2 2 3" xfId="48933"/>
    <cellStyle name="Normal 2 37 3 2 3" xfId="27269"/>
    <cellStyle name="Normal 2 37 3 2 4" xfId="40867"/>
    <cellStyle name="Normal 2 37 3 3" xfId="19343"/>
    <cellStyle name="Normal 2 37 3 3 2" xfId="30959"/>
    <cellStyle name="Normal 2 37 3 3 3" xfId="46815"/>
    <cellStyle name="Normal 2 37 3 4" xfId="25151"/>
    <cellStyle name="Normal 2 37 3 5" xfId="38340"/>
    <cellStyle name="Normal 2 37 4" xfId="16822"/>
    <cellStyle name="Normal 2 37 4 2" xfId="22630"/>
    <cellStyle name="Normal 2 37 4 2 2" xfId="34246"/>
    <cellStyle name="Normal 2 37 4 2 3" xfId="50102"/>
    <cellStyle name="Normal 2 37 4 3" xfId="28438"/>
    <cellStyle name="Normal 2 37 4 4" xfId="44294"/>
    <cellStyle name="Normal 2 37 5" xfId="9485"/>
    <cellStyle name="Normal 2 37 5 2" xfId="20511"/>
    <cellStyle name="Normal 2 37 5 2 2" xfId="32127"/>
    <cellStyle name="Normal 2 37 5 2 3" xfId="47983"/>
    <cellStyle name="Normal 2 37 5 3" xfId="26319"/>
    <cellStyle name="Normal 2 37 5 4" xfId="39787"/>
    <cellStyle name="Normal 2 37 6" xfId="18174"/>
    <cellStyle name="Normal 2 37 6 2" xfId="29790"/>
    <cellStyle name="Normal 2 37 6 3" xfId="45646"/>
    <cellStyle name="Normal 2 37 7" xfId="3583"/>
    <cellStyle name="Normal 2 37 8" xfId="23982"/>
    <cellStyle name="Normal 2 37 9" xfId="35820"/>
    <cellStyle name="Normal 2 38" xfId="1304"/>
    <cellStyle name="Normal 2 38 2" xfId="7902"/>
    <cellStyle name="Normal 2 38 2 2" xfId="10915"/>
    <cellStyle name="Normal 2 38 2 2 2" xfId="21643"/>
    <cellStyle name="Normal 2 38 2 2 2 2" xfId="33259"/>
    <cellStyle name="Normal 2 38 2 2 2 3" xfId="49115"/>
    <cellStyle name="Normal 2 38 2 2 3" xfId="27451"/>
    <cellStyle name="Normal 2 38 2 2 4" xfId="41057"/>
    <cellStyle name="Normal 2 38 2 3" xfId="19525"/>
    <cellStyle name="Normal 2 38 2 3 2" xfId="31141"/>
    <cellStyle name="Normal 2 38 2 3 3" xfId="46997"/>
    <cellStyle name="Normal 2 38 2 4" xfId="25333"/>
    <cellStyle name="Normal 2 38 2 5" xfId="38522"/>
    <cellStyle name="Normal 2 38 3" xfId="17004"/>
    <cellStyle name="Normal 2 38 3 2" xfId="22812"/>
    <cellStyle name="Normal 2 38 3 2 2" xfId="34428"/>
    <cellStyle name="Normal 2 38 3 2 3" xfId="50284"/>
    <cellStyle name="Normal 2 38 3 3" xfId="28620"/>
    <cellStyle name="Normal 2 38 3 4" xfId="44476"/>
    <cellStyle name="Normal 2 38 4" xfId="9667"/>
    <cellStyle name="Normal 2 38 4 2" xfId="20693"/>
    <cellStyle name="Normal 2 38 4 2 2" xfId="32309"/>
    <cellStyle name="Normal 2 38 4 2 3" xfId="48165"/>
    <cellStyle name="Normal 2 38 4 3" xfId="26501"/>
    <cellStyle name="Normal 2 38 4 4" xfId="39969"/>
    <cellStyle name="Normal 2 38 5" xfId="18356"/>
    <cellStyle name="Normal 2 38 5 2" xfId="29972"/>
    <cellStyle name="Normal 2 38 5 3" xfId="45828"/>
    <cellStyle name="Normal 2 38 6" xfId="3831"/>
    <cellStyle name="Normal 2 38 7" xfId="24164"/>
    <cellStyle name="Normal 2 38 8" xfId="36029"/>
    <cellStyle name="Normal 2 39" xfId="1490"/>
    <cellStyle name="Normal 2 39 2" xfId="8084"/>
    <cellStyle name="Normal 2 39 2 2" xfId="11099"/>
    <cellStyle name="Normal 2 39 2 2 2" xfId="21825"/>
    <cellStyle name="Normal 2 39 2 2 2 2" xfId="33441"/>
    <cellStyle name="Normal 2 39 2 2 2 3" xfId="49297"/>
    <cellStyle name="Normal 2 39 2 2 3" xfId="27633"/>
    <cellStyle name="Normal 2 39 2 2 4" xfId="41240"/>
    <cellStyle name="Normal 2 39 2 3" xfId="19707"/>
    <cellStyle name="Normal 2 39 2 3 2" xfId="31323"/>
    <cellStyle name="Normal 2 39 2 3 3" xfId="47179"/>
    <cellStyle name="Normal 2 39 2 4" xfId="25515"/>
    <cellStyle name="Normal 2 39 2 5" xfId="38704"/>
    <cellStyle name="Normal 2 39 3" xfId="17186"/>
    <cellStyle name="Normal 2 39 3 2" xfId="22994"/>
    <cellStyle name="Normal 2 39 3 2 2" xfId="34610"/>
    <cellStyle name="Normal 2 39 3 2 3" xfId="50466"/>
    <cellStyle name="Normal 2 39 3 3" xfId="28802"/>
    <cellStyle name="Normal 2 39 3 4" xfId="44658"/>
    <cellStyle name="Normal 2 39 4" xfId="9265"/>
    <cellStyle name="Normal 2 39 4 2" xfId="20291"/>
    <cellStyle name="Normal 2 39 4 2 2" xfId="31907"/>
    <cellStyle name="Normal 2 39 4 2 3" xfId="47763"/>
    <cellStyle name="Normal 2 39 4 3" xfId="26099"/>
    <cellStyle name="Normal 2 39 4 4" xfId="39567"/>
    <cellStyle name="Normal 2 39 5" xfId="18538"/>
    <cellStyle name="Normal 2 39 5 2" xfId="30154"/>
    <cellStyle name="Normal 2 39 5 3" xfId="46010"/>
    <cellStyle name="Normal 2 39 6" xfId="4017"/>
    <cellStyle name="Normal 2 39 7" xfId="24346"/>
    <cellStyle name="Normal 2 39 8" xfId="36214"/>
    <cellStyle name="Normal 2 4" xfId="320"/>
    <cellStyle name="Normal 2 40" xfId="721"/>
    <cellStyle name="Normal 2 40 2" xfId="7416"/>
    <cellStyle name="Normal 2 40 2 2" xfId="16602"/>
    <cellStyle name="Normal 2 40 2 2 2" xfId="22410"/>
    <cellStyle name="Normal 2 40 2 2 2 2" xfId="34026"/>
    <cellStyle name="Normal 2 40 2 2 2 3" xfId="49882"/>
    <cellStyle name="Normal 2 40 2 2 3" xfId="28218"/>
    <cellStyle name="Normal 2 40 2 2 4" xfId="44074"/>
    <cellStyle name="Normal 2 40 2 3" xfId="19123"/>
    <cellStyle name="Normal 2 40 2 3 2" xfId="30739"/>
    <cellStyle name="Normal 2 40 2 3 3" xfId="46595"/>
    <cellStyle name="Normal 2 40 2 4" xfId="24931"/>
    <cellStyle name="Normal 2 40 2 5" xfId="38086"/>
    <cellStyle name="Normal 2 40 3" xfId="10478"/>
    <cellStyle name="Normal 2 40 3 2" xfId="21241"/>
    <cellStyle name="Normal 2 40 3 2 2" xfId="32857"/>
    <cellStyle name="Normal 2 40 3 2 3" xfId="48713"/>
    <cellStyle name="Normal 2 40 3 3" xfId="27049"/>
    <cellStyle name="Normal 2 40 3 4" xfId="40638"/>
    <cellStyle name="Normal 2 40 4" xfId="17954"/>
    <cellStyle name="Normal 2 40 4 2" xfId="29570"/>
    <cellStyle name="Normal 2 40 4 3" xfId="45426"/>
    <cellStyle name="Normal 2 40 5" xfId="3257"/>
    <cellStyle name="Normal 2 40 6" xfId="23762"/>
    <cellStyle name="Normal 2 40 7" xfId="35554"/>
    <cellStyle name="Normal 2 41" xfId="2870"/>
    <cellStyle name="Normal 2 41 2" xfId="10113"/>
    <cellStyle name="Normal 2 41 2 2" xfId="21058"/>
    <cellStyle name="Normal 2 41 2 2 2" xfId="32674"/>
    <cellStyle name="Normal 2 41 2 2 3" xfId="48530"/>
    <cellStyle name="Normal 2 41 2 3" xfId="26866"/>
    <cellStyle name="Normal 2 41 2 4" xfId="40373"/>
    <cellStyle name="Normal 2 41 3" xfId="17771"/>
    <cellStyle name="Normal 2 41 3 2" xfId="29387"/>
    <cellStyle name="Normal 2 41 3 3" xfId="45243"/>
    <cellStyle name="Normal 2 41 4" xfId="23579"/>
    <cellStyle name="Normal 2 41 5" xfId="35275"/>
    <cellStyle name="Normal 2 42" xfId="7226"/>
    <cellStyle name="Normal 2 42 2" xfId="9851"/>
    <cellStyle name="Normal 2 42 2 2" xfId="20875"/>
    <cellStyle name="Normal 2 42 2 2 2" xfId="32491"/>
    <cellStyle name="Normal 2 42 2 2 3" xfId="48347"/>
    <cellStyle name="Normal 2 42 2 3" xfId="26683"/>
    <cellStyle name="Normal 2 42 2 4" xfId="40153"/>
    <cellStyle name="Normal 2 42 3" xfId="18940"/>
    <cellStyle name="Normal 2 42 3 2" xfId="30556"/>
    <cellStyle name="Normal 2 42 3 3" xfId="46412"/>
    <cellStyle name="Normal 2 42 4" xfId="24748"/>
    <cellStyle name="Normal 2 42 5" xfId="37898"/>
    <cellStyle name="Normal 2 43" xfId="16419"/>
    <cellStyle name="Normal 2 43 2" xfId="22227"/>
    <cellStyle name="Normal 2 43 2 2" xfId="33843"/>
    <cellStyle name="Normal 2 43 2 3" xfId="49699"/>
    <cellStyle name="Normal 2 43 3" xfId="28035"/>
    <cellStyle name="Normal 2 43 4" xfId="43891"/>
    <cellStyle name="Normal 2 44" xfId="9083"/>
    <cellStyle name="Normal 2 44 2" xfId="20109"/>
    <cellStyle name="Normal 2 44 2 2" xfId="31725"/>
    <cellStyle name="Normal 2 44 2 3" xfId="47581"/>
    <cellStyle name="Normal 2 44 3" xfId="25917"/>
    <cellStyle name="Normal 2 44 4" xfId="39385"/>
    <cellStyle name="Normal 2 45" xfId="17588"/>
    <cellStyle name="Normal 2 45 2" xfId="29204"/>
    <cellStyle name="Normal 2 45 3" xfId="45060"/>
    <cellStyle name="Normal 2 46" xfId="2543"/>
    <cellStyle name="Normal 2 47" xfId="23396"/>
    <cellStyle name="Normal 2 48" xfId="35020"/>
    <cellStyle name="Normal 2 5" xfId="321"/>
    <cellStyle name="Normal 2 6" xfId="322"/>
    <cellStyle name="Normal 2 7" xfId="323"/>
    <cellStyle name="Normal 2 7 10" xfId="324"/>
    <cellStyle name="Normal 2 7 11" xfId="325"/>
    <cellStyle name="Normal 2 7 12" xfId="326"/>
    <cellStyle name="Normal 2 7 13" xfId="327"/>
    <cellStyle name="Normal 2 7 14" xfId="328"/>
    <cellStyle name="Normal 2 7 15" xfId="329"/>
    <cellStyle name="Normal 2 7 16" xfId="330"/>
    <cellStyle name="Normal 2 7 17" xfId="331"/>
    <cellStyle name="Normal 2 7 18" xfId="332"/>
    <cellStyle name="Normal 2 7 19" xfId="333"/>
    <cellStyle name="Normal 2 7 2" xfId="334"/>
    <cellStyle name="Normal 2 7 3" xfId="335"/>
    <cellStyle name="Normal 2 7 4" xfId="336"/>
    <cellStyle name="Normal 2 7 5" xfId="337"/>
    <cellStyle name="Normal 2 7 6" xfId="338"/>
    <cellStyle name="Normal 2 7 7" xfId="339"/>
    <cellStyle name="Normal 2 7 8" xfId="340"/>
    <cellStyle name="Normal 2 7 9" xfId="341"/>
    <cellStyle name="Normal 2 8" xfId="342"/>
    <cellStyle name="Normal 2 8 10" xfId="343"/>
    <cellStyle name="Normal 2 8 11" xfId="344"/>
    <cellStyle name="Normal 2 8 12" xfId="345"/>
    <cellStyle name="Normal 2 8 13" xfId="346"/>
    <cellStyle name="Normal 2 8 14" xfId="347"/>
    <cellStyle name="Normal 2 8 15" xfId="348"/>
    <cellStyle name="Normal 2 8 16" xfId="349"/>
    <cellStyle name="Normal 2 8 17" xfId="350"/>
    <cellStyle name="Normal 2 8 18" xfId="351"/>
    <cellStyle name="Normal 2 8 19" xfId="352"/>
    <cellStyle name="Normal 2 8 2" xfId="353"/>
    <cellStyle name="Normal 2 8 3" xfId="354"/>
    <cellStyle name="Normal 2 8 4" xfId="355"/>
    <cellStyle name="Normal 2 8 5" xfId="356"/>
    <cellStyle name="Normal 2 8 6" xfId="357"/>
    <cellStyle name="Normal 2 8 7" xfId="358"/>
    <cellStyle name="Normal 2 8 8" xfId="359"/>
    <cellStyle name="Normal 2 8 9" xfId="360"/>
    <cellStyle name="Normal 2 9" xfId="361"/>
    <cellStyle name="Normal 2_Copy of Deployment cuves en popups v5" xfId="362"/>
    <cellStyle name="Normal 20" xfId="35011"/>
    <cellStyle name="Normal 3" xfId="363"/>
    <cellStyle name="Normal 3 2" xfId="364"/>
    <cellStyle name="Normal 4" xfId="365"/>
    <cellStyle name="Normal 4 2" xfId="366"/>
    <cellStyle name="Normal 4 3" xfId="367"/>
    <cellStyle name="Normal 5" xfId="368"/>
    <cellStyle name="Normal 5 2" xfId="369"/>
    <cellStyle name="Normal 6" xfId="370"/>
    <cellStyle name="Normal 7" xfId="371"/>
    <cellStyle name="Normal 7 10" xfId="372"/>
    <cellStyle name="Normal 7 11" xfId="373"/>
    <cellStyle name="Normal 7 12" xfId="374"/>
    <cellStyle name="Normal 7 13" xfId="375"/>
    <cellStyle name="Normal 7 14" xfId="376"/>
    <cellStyle name="Normal 7 15" xfId="377"/>
    <cellStyle name="Normal 7 16" xfId="378"/>
    <cellStyle name="Normal 7 17" xfId="379"/>
    <cellStyle name="Normal 7 18" xfId="380"/>
    <cellStyle name="Normal 7 19" xfId="381"/>
    <cellStyle name="Normal 7 2" xfId="382"/>
    <cellStyle name="Normal 7 2 10" xfId="383"/>
    <cellStyle name="Normal 7 2 11" xfId="384"/>
    <cellStyle name="Normal 7 2 12" xfId="385"/>
    <cellStyle name="Normal 7 2 13" xfId="386"/>
    <cellStyle name="Normal 7 2 14" xfId="387"/>
    <cellStyle name="Normal 7 2 15" xfId="388"/>
    <cellStyle name="Normal 7 2 16" xfId="389"/>
    <cellStyle name="Normal 7 2 17" xfId="390"/>
    <cellStyle name="Normal 7 2 18" xfId="391"/>
    <cellStyle name="Normal 7 2 19" xfId="392"/>
    <cellStyle name="Normal 7 2 2" xfId="393"/>
    <cellStyle name="Normal 7 2 3" xfId="394"/>
    <cellStyle name="Normal 7 2 4" xfId="395"/>
    <cellStyle name="Normal 7 2 5" xfId="396"/>
    <cellStyle name="Normal 7 2 6" xfId="397"/>
    <cellStyle name="Normal 7 2 7" xfId="398"/>
    <cellStyle name="Normal 7 2 8" xfId="399"/>
    <cellStyle name="Normal 7 2 9" xfId="400"/>
    <cellStyle name="Normal 7 20" xfId="401"/>
    <cellStyle name="Normal 7 21" xfId="402"/>
    <cellStyle name="Normal 7 3" xfId="403"/>
    <cellStyle name="Normal 7 3 10" xfId="404"/>
    <cellStyle name="Normal 7 3 11" xfId="405"/>
    <cellStyle name="Normal 7 3 12" xfId="406"/>
    <cellStyle name="Normal 7 3 13" xfId="407"/>
    <cellStyle name="Normal 7 3 14" xfId="408"/>
    <cellStyle name="Normal 7 3 15" xfId="409"/>
    <cellStyle name="Normal 7 3 16" xfId="410"/>
    <cellStyle name="Normal 7 3 17" xfId="411"/>
    <cellStyle name="Normal 7 3 18" xfId="412"/>
    <cellStyle name="Normal 7 3 19" xfId="413"/>
    <cellStyle name="Normal 7 3 2" xfId="414"/>
    <cellStyle name="Normal 7 3 3" xfId="415"/>
    <cellStyle name="Normal 7 3 4" xfId="416"/>
    <cellStyle name="Normal 7 3 5" xfId="417"/>
    <cellStyle name="Normal 7 3 6" xfId="418"/>
    <cellStyle name="Normal 7 3 7" xfId="419"/>
    <cellStyle name="Normal 7 3 8" xfId="420"/>
    <cellStyle name="Normal 7 3 9" xfId="421"/>
    <cellStyle name="Normal 7 4" xfId="422"/>
    <cellStyle name="Normal 7 5" xfId="423"/>
    <cellStyle name="Normal 7 6" xfId="424"/>
    <cellStyle name="Normal 7 7" xfId="425"/>
    <cellStyle name="Normal 7 8" xfId="426"/>
    <cellStyle name="Normal 7 9" xfId="427"/>
    <cellStyle name="Normal 8" xfId="428"/>
    <cellStyle name="Normal 9" xfId="429"/>
    <cellStyle name="Note 2" xfId="430"/>
    <cellStyle name="Note 3" xfId="431"/>
    <cellStyle name="Note 3 10" xfId="755"/>
    <cellStyle name="Note 3 10 2" xfId="2985"/>
    <cellStyle name="Note 3 10 2 2" xfId="10219"/>
    <cellStyle name="Note 3 10 3" xfId="6067"/>
    <cellStyle name="Note 3 10 3 2" xfId="12441"/>
    <cellStyle name="Note 3 10 4" xfId="7450"/>
    <cellStyle name="Note 3 10 5" xfId="14185"/>
    <cellStyle name="Note 3 10 6" xfId="14376"/>
    <cellStyle name="Note 3 10 7" xfId="15120"/>
    <cellStyle name="Note 3 10 8" xfId="3291"/>
    <cellStyle name="Note 3 11" xfId="2147"/>
    <cellStyle name="Note 3 11 2" xfId="5238"/>
    <cellStyle name="Note 3 11 2 2" xfId="11680"/>
    <cellStyle name="Note 3 11 3" xfId="6765"/>
    <cellStyle name="Note 3 11 3 2" xfId="13052"/>
    <cellStyle name="Note 3 11 4" xfId="8691"/>
    <cellStyle name="Note 3 11 5" xfId="14715"/>
    <cellStyle name="Note 3 11 6" xfId="15409"/>
    <cellStyle name="Note 3 11 7" xfId="16027"/>
    <cellStyle name="Note 3 11 8" xfId="4674"/>
    <cellStyle name="Note 3 12" xfId="2928"/>
    <cellStyle name="Note 3 12 2" xfId="10168"/>
    <cellStyle name="Note 3 13" xfId="5074"/>
    <cellStyle name="Note 3 13 2" xfId="11527"/>
    <cellStyle name="Note 3 14" xfId="5813"/>
    <cellStyle name="Note 3 14 2" xfId="12211"/>
    <cellStyle name="Note 3 15" xfId="2927"/>
    <cellStyle name="Note 3 16" xfId="13455"/>
    <cellStyle name="Note 3 17" xfId="14129"/>
    <cellStyle name="Note 3 18" xfId="14132"/>
    <cellStyle name="Note 3 19" xfId="14177"/>
    <cellStyle name="Note 3 2" xfId="475"/>
    <cellStyle name="Note 3 2 10" xfId="5668"/>
    <cellStyle name="Note 3 2 11" xfId="13486"/>
    <cellStyle name="Note 3 2 12" xfId="13876"/>
    <cellStyle name="Note 3 2 13" xfId="13816"/>
    <cellStyle name="Note 3 2 14" xfId="13692"/>
    <cellStyle name="Note 3 2 15" xfId="2588"/>
    <cellStyle name="Note 3 2 2" xfId="550"/>
    <cellStyle name="Note 3 2 2 10" xfId="13984"/>
    <cellStyle name="Note 3 2 2 11" xfId="14268"/>
    <cellStyle name="Note 3 2 2 12" xfId="14503"/>
    <cellStyle name="Note 3 2 2 13" xfId="2799"/>
    <cellStyle name="Note 3 2 2 2" xfId="1767"/>
    <cellStyle name="Note 3 2 2 2 10" xfId="4294"/>
    <cellStyle name="Note 3 2 2 2 2" xfId="2292"/>
    <cellStyle name="Note 3 2 2 2 2 2" xfId="5541"/>
    <cellStyle name="Note 3 2 2 2 2 2 2" xfId="11963"/>
    <cellStyle name="Note 3 2 2 2 2 3" xfId="6910"/>
    <cellStyle name="Note 3 2 2 2 2 3 2" xfId="13197"/>
    <cellStyle name="Note 3 2 2 2 2 4" xfId="8836"/>
    <cellStyle name="Note 3 2 2 2 2 5" xfId="14860"/>
    <cellStyle name="Note 3 2 2 2 2 6" xfId="15554"/>
    <cellStyle name="Note 3 2 2 2 2 7" xfId="16172"/>
    <cellStyle name="Note 3 2 2 2 2 8" xfId="4819"/>
    <cellStyle name="Note 3 2 2 2 3" xfId="2486"/>
    <cellStyle name="Note 3 2 2 2 3 2" xfId="6056"/>
    <cellStyle name="Note 3 2 2 2 3 2 2" xfId="12430"/>
    <cellStyle name="Note 3 2 2 2 3 3" xfId="7104"/>
    <cellStyle name="Note 3 2 2 2 3 3 2" xfId="13391"/>
    <cellStyle name="Note 3 2 2 2 3 4" xfId="9030"/>
    <cellStyle name="Note 3 2 2 2 3 5" xfId="15054"/>
    <cellStyle name="Note 3 2 2 2 3 6" xfId="15748"/>
    <cellStyle name="Note 3 2 2 2 3 7" xfId="16366"/>
    <cellStyle name="Note 3 2 2 2 3 8" xfId="5013"/>
    <cellStyle name="Note 3 2 2 2 4" xfId="2883"/>
    <cellStyle name="Note 3 2 2 2 4 2" xfId="10126"/>
    <cellStyle name="Note 3 2 2 2 5" xfId="6501"/>
    <cellStyle name="Note 3 2 2 2 5 2" xfId="12815"/>
    <cellStyle name="Note 3 2 2 2 6" xfId="8311"/>
    <cellStyle name="Note 3 2 2 2 7" xfId="14442"/>
    <cellStyle name="Note 3 2 2 2 8" xfId="15170"/>
    <cellStyle name="Note 3 2 2 2 9" xfId="15829"/>
    <cellStyle name="Note 3 2 2 3" xfId="958"/>
    <cellStyle name="Note 3 2 2 3 2" xfId="5721"/>
    <cellStyle name="Note 3 2 2 3 2 2" xfId="12127"/>
    <cellStyle name="Note 3 2 2 3 3" xfId="6147"/>
    <cellStyle name="Note 3 2 2 3 3 2" xfId="12513"/>
    <cellStyle name="Note 3 2 2 3 4" xfId="7653"/>
    <cellStyle name="Note 3 2 2 3 5" xfId="14237"/>
    <cellStyle name="Note 3 2 2 3 6" xfId="14423"/>
    <cellStyle name="Note 3 2 2 3 7" xfId="15153"/>
    <cellStyle name="Note 3 2 2 3 8" xfId="3494"/>
    <cellStyle name="Note 3 2 2 4" xfId="2350"/>
    <cellStyle name="Note 3 2 2 4 2" xfId="6085"/>
    <cellStyle name="Note 3 2 2 4 2 2" xfId="12458"/>
    <cellStyle name="Note 3 2 2 4 3" xfId="6968"/>
    <cellStyle name="Note 3 2 2 4 3 2" xfId="13255"/>
    <cellStyle name="Note 3 2 2 4 4" xfId="8894"/>
    <cellStyle name="Note 3 2 2 4 5" xfId="14918"/>
    <cellStyle name="Note 3 2 2 4 6" xfId="15612"/>
    <cellStyle name="Note 3 2 2 4 7" xfId="16230"/>
    <cellStyle name="Note 3 2 2 4 8" xfId="4877"/>
    <cellStyle name="Note 3 2 2 5" xfId="3086"/>
    <cellStyle name="Note 3 2 2 5 2" xfId="10316"/>
    <cellStyle name="Note 3 2 2 6" xfId="6166"/>
    <cellStyle name="Note 3 2 2 6 2" xfId="12531"/>
    <cellStyle name="Note 3 2 2 7" xfId="5195"/>
    <cellStyle name="Note 3 2 2 7 2" xfId="11644"/>
    <cellStyle name="Note 3 2 2 8" xfId="6102"/>
    <cellStyle name="Note 3 2 2 9" xfId="13543"/>
    <cellStyle name="Note 3 2 3" xfId="1101"/>
    <cellStyle name="Note 3 2 3 10" xfId="13932"/>
    <cellStyle name="Note 3 2 3 11" xfId="13896"/>
    <cellStyle name="Note 3 2 3 12" xfId="3628"/>
    <cellStyle name="Note 3 2 3 2" xfId="2121"/>
    <cellStyle name="Note 3 2 3 2 2" xfId="5282"/>
    <cellStyle name="Note 3 2 3 2 2 2" xfId="11718"/>
    <cellStyle name="Note 3 2 3 2 3" xfId="6739"/>
    <cellStyle name="Note 3 2 3 2 3 2" xfId="13026"/>
    <cellStyle name="Note 3 2 3 2 4" xfId="8665"/>
    <cellStyle name="Note 3 2 3 2 5" xfId="14689"/>
    <cellStyle name="Note 3 2 3 2 6" xfId="15383"/>
    <cellStyle name="Note 3 2 3 2 7" xfId="16001"/>
    <cellStyle name="Note 3 2 3 2 8" xfId="4648"/>
    <cellStyle name="Note 3 2 3 3" xfId="2358"/>
    <cellStyle name="Note 3 2 3 3 2" xfId="5168"/>
    <cellStyle name="Note 3 2 3 3 2 2" xfId="11617"/>
    <cellStyle name="Note 3 2 3 3 3" xfId="6976"/>
    <cellStyle name="Note 3 2 3 3 3 2" xfId="13263"/>
    <cellStyle name="Note 3 2 3 3 4" xfId="8902"/>
    <cellStyle name="Note 3 2 3 3 5" xfId="14926"/>
    <cellStyle name="Note 3 2 3 3 6" xfId="15620"/>
    <cellStyle name="Note 3 2 3 3 7" xfId="16238"/>
    <cellStyle name="Note 3 2 3 3 8" xfId="4885"/>
    <cellStyle name="Note 3 2 3 4" xfId="3002"/>
    <cellStyle name="Note 3 2 3 4 2" xfId="10236"/>
    <cellStyle name="Note 3 2 3 5" xfId="3107"/>
    <cellStyle name="Note 3 2 3 5 2" xfId="10337"/>
    <cellStyle name="Note 3 2 3 6" xfId="6252"/>
    <cellStyle name="Note 3 2 3 6 2" xfId="12608"/>
    <cellStyle name="Note 3 2 3 7" xfId="7214"/>
    <cellStyle name="Note 3 2 3 8" xfId="13841"/>
    <cellStyle name="Note 3 2 3 9" xfId="14009"/>
    <cellStyle name="Note 3 2 4" xfId="1530"/>
    <cellStyle name="Note 3 2 4 10" xfId="14324"/>
    <cellStyle name="Note 3 2 4 11" xfId="14547"/>
    <cellStyle name="Note 3 2 4 12" xfId="4057"/>
    <cellStyle name="Note 3 2 4 2" xfId="2393"/>
    <cellStyle name="Note 3 2 4 2 2" xfId="5330"/>
    <cellStyle name="Note 3 2 4 2 2 2" xfId="11766"/>
    <cellStyle name="Note 3 2 4 2 3" xfId="7011"/>
    <cellStyle name="Note 3 2 4 2 3 2" xfId="13298"/>
    <cellStyle name="Note 3 2 4 2 4" xfId="8937"/>
    <cellStyle name="Note 3 2 4 2 5" xfId="14961"/>
    <cellStyle name="Note 3 2 4 2 6" xfId="15655"/>
    <cellStyle name="Note 3 2 4 2 7" xfId="16273"/>
    <cellStyle name="Note 3 2 4 2 8" xfId="4920"/>
    <cellStyle name="Note 3 2 4 3" xfId="2391"/>
    <cellStyle name="Note 3 2 4 3 2" xfId="5522"/>
    <cellStyle name="Note 3 2 4 3 2 2" xfId="11946"/>
    <cellStyle name="Note 3 2 4 3 3" xfId="7009"/>
    <cellStyle name="Note 3 2 4 3 3 2" xfId="13296"/>
    <cellStyle name="Note 3 2 4 3 4" xfId="8935"/>
    <cellStyle name="Note 3 2 4 3 5" xfId="14959"/>
    <cellStyle name="Note 3 2 4 3 6" xfId="15653"/>
    <cellStyle name="Note 3 2 4 3 7" xfId="16271"/>
    <cellStyle name="Note 3 2 4 3 8" xfId="4918"/>
    <cellStyle name="Note 3 2 4 4" xfId="6200"/>
    <cellStyle name="Note 3 2 4 4 2" xfId="12563"/>
    <cellStyle name="Note 3 2 4 5" xfId="5180"/>
    <cellStyle name="Note 3 2 4 5 2" xfId="11629"/>
    <cellStyle name="Note 3 2 4 6" xfId="6216"/>
    <cellStyle name="Note 3 2 4 6 2" xfId="12577"/>
    <cellStyle name="Note 3 2 4 7" xfId="6421"/>
    <cellStyle name="Note 3 2 4 8" xfId="14104"/>
    <cellStyle name="Note 3 2 4 9" xfId="9902"/>
    <cellStyle name="Note 3 2 5" xfId="2215"/>
    <cellStyle name="Note 3 2 5 2" xfId="5977"/>
    <cellStyle name="Note 3 2 5 2 2" xfId="12356"/>
    <cellStyle name="Note 3 2 5 3" xfId="6833"/>
    <cellStyle name="Note 3 2 5 3 2" xfId="13120"/>
    <cellStyle name="Note 3 2 5 4" xfId="8759"/>
    <cellStyle name="Note 3 2 5 5" xfId="14783"/>
    <cellStyle name="Note 3 2 5 6" xfId="15477"/>
    <cellStyle name="Note 3 2 5 7" xfId="16095"/>
    <cellStyle name="Note 3 2 5 8" xfId="4742"/>
    <cellStyle name="Note 3 2 6" xfId="2024"/>
    <cellStyle name="Note 3 2 6 2" xfId="5716"/>
    <cellStyle name="Note 3 2 6 2 2" xfId="12122"/>
    <cellStyle name="Note 3 2 6 3" xfId="6642"/>
    <cellStyle name="Note 3 2 6 3 2" xfId="12929"/>
    <cellStyle name="Note 3 2 6 4" xfId="8568"/>
    <cellStyle name="Note 3 2 6 5" xfId="14592"/>
    <cellStyle name="Note 3 2 6 6" xfId="15286"/>
    <cellStyle name="Note 3 2 6 7" xfId="15904"/>
    <cellStyle name="Note 3 2 6 8" xfId="4551"/>
    <cellStyle name="Note 3 2 7" xfId="6340"/>
    <cellStyle name="Note 3 2 7 2" xfId="12683"/>
    <cellStyle name="Note 3 2 8" xfId="6001"/>
    <cellStyle name="Note 3 2 8 2" xfId="12377"/>
    <cellStyle name="Note 3 2 9" xfId="6575"/>
    <cellStyle name="Note 3 2 9 2" xfId="12878"/>
    <cellStyle name="Note 3 20" xfId="2563"/>
    <cellStyle name="Note 3 3" xfId="492"/>
    <cellStyle name="Note 3 3 10" xfId="7181"/>
    <cellStyle name="Note 3 3 11" xfId="13503"/>
    <cellStyle name="Note 3 3 12" xfId="10096"/>
    <cellStyle name="Note 3 3 13" xfId="9855"/>
    <cellStyle name="Note 3 3 14" xfId="10760"/>
    <cellStyle name="Note 3 3 15" xfId="2605"/>
    <cellStyle name="Note 3 3 2" xfId="567"/>
    <cellStyle name="Note 3 3 2 10" xfId="14021"/>
    <cellStyle name="Note 3 3 2 11" xfId="13775"/>
    <cellStyle name="Note 3 3 2 12" xfId="13477"/>
    <cellStyle name="Note 3 3 2 13" xfId="2816"/>
    <cellStyle name="Note 3 3 2 2" xfId="1784"/>
    <cellStyle name="Note 3 3 2 2 10" xfId="4311"/>
    <cellStyle name="Note 3 3 2 2 2" xfId="2173"/>
    <cellStyle name="Note 3 3 2 2 2 2" xfId="6007"/>
    <cellStyle name="Note 3 3 2 2 2 2 2" xfId="12383"/>
    <cellStyle name="Note 3 3 2 2 2 3" xfId="6791"/>
    <cellStyle name="Note 3 3 2 2 2 3 2" xfId="13078"/>
    <cellStyle name="Note 3 3 2 2 2 4" xfId="8717"/>
    <cellStyle name="Note 3 3 2 2 2 5" xfId="14741"/>
    <cellStyle name="Note 3 3 2 2 2 6" xfId="15435"/>
    <cellStyle name="Note 3 3 2 2 2 7" xfId="16053"/>
    <cellStyle name="Note 3 3 2 2 2 8" xfId="4700"/>
    <cellStyle name="Note 3 3 2 2 3" xfId="2503"/>
    <cellStyle name="Note 3 3 2 2 3 2" xfId="2922"/>
    <cellStyle name="Note 3 3 2 2 3 2 2" xfId="10163"/>
    <cellStyle name="Note 3 3 2 2 3 3" xfId="7121"/>
    <cellStyle name="Note 3 3 2 2 3 3 2" xfId="13408"/>
    <cellStyle name="Note 3 3 2 2 3 4" xfId="9047"/>
    <cellStyle name="Note 3 3 2 2 3 5" xfId="15071"/>
    <cellStyle name="Note 3 3 2 2 3 6" xfId="15765"/>
    <cellStyle name="Note 3 3 2 2 3 7" xfId="16383"/>
    <cellStyle name="Note 3 3 2 2 3 8" xfId="5030"/>
    <cellStyle name="Note 3 3 2 2 4" xfId="5473"/>
    <cellStyle name="Note 3 3 2 2 4 2" xfId="11900"/>
    <cellStyle name="Note 3 3 2 2 5" xfId="6518"/>
    <cellStyle name="Note 3 3 2 2 5 2" xfId="12832"/>
    <cellStyle name="Note 3 3 2 2 6" xfId="8328"/>
    <cellStyle name="Note 3 3 2 2 7" xfId="14459"/>
    <cellStyle name="Note 3 3 2 2 8" xfId="15187"/>
    <cellStyle name="Note 3 3 2 2 9" xfId="15846"/>
    <cellStyle name="Note 3 3 2 3" xfId="2415"/>
    <cellStyle name="Note 3 3 2 3 2" xfId="6084"/>
    <cellStyle name="Note 3 3 2 3 2 2" xfId="12457"/>
    <cellStyle name="Note 3 3 2 3 3" xfId="7033"/>
    <cellStyle name="Note 3 3 2 3 3 2" xfId="13320"/>
    <cellStyle name="Note 3 3 2 3 4" xfId="8959"/>
    <cellStyle name="Note 3 3 2 3 5" xfId="14983"/>
    <cellStyle name="Note 3 3 2 3 6" xfId="15677"/>
    <cellStyle name="Note 3 3 2 3 7" xfId="16295"/>
    <cellStyle name="Note 3 3 2 3 8" xfId="4942"/>
    <cellStyle name="Note 3 3 2 4" xfId="783"/>
    <cellStyle name="Note 3 3 2 4 2" xfId="5877"/>
    <cellStyle name="Note 3 3 2 4 2 2" xfId="12266"/>
    <cellStyle name="Note 3 3 2 4 3" xfId="5935"/>
    <cellStyle name="Note 3 3 2 4 3 2" xfId="12319"/>
    <cellStyle name="Note 3 3 2 4 4" xfId="7478"/>
    <cellStyle name="Note 3 3 2 4 5" xfId="14019"/>
    <cellStyle name="Note 3 3 2 4 6" xfId="14070"/>
    <cellStyle name="Note 3 3 2 4 7" xfId="14061"/>
    <cellStyle name="Note 3 3 2 4 8" xfId="3319"/>
    <cellStyle name="Note 3 3 2 5" xfId="3113"/>
    <cellStyle name="Note 3 3 2 5 2" xfId="10343"/>
    <cellStyle name="Note 3 3 2 6" xfId="5549"/>
    <cellStyle name="Note 3 3 2 6 2" xfId="11969"/>
    <cellStyle name="Note 3 3 2 7" xfId="6279"/>
    <cellStyle name="Note 3 3 2 7 2" xfId="12632"/>
    <cellStyle name="Note 3 3 2 8" xfId="7165"/>
    <cellStyle name="Note 3 3 2 9" xfId="13560"/>
    <cellStyle name="Note 3 3 3" xfId="1118"/>
    <cellStyle name="Note 3 3 3 10" xfId="14088"/>
    <cellStyle name="Note 3 3 3 11" xfId="13829"/>
    <cellStyle name="Note 3 3 3 12" xfId="3645"/>
    <cellStyle name="Note 3 3 3 2" xfId="2073"/>
    <cellStyle name="Note 3 3 3 2 2" xfId="5117"/>
    <cellStyle name="Note 3 3 3 2 2 2" xfId="11569"/>
    <cellStyle name="Note 3 3 3 2 3" xfId="6691"/>
    <cellStyle name="Note 3 3 3 2 3 2" xfId="12978"/>
    <cellStyle name="Note 3 3 3 2 4" xfId="8617"/>
    <cellStyle name="Note 3 3 3 2 5" xfId="14641"/>
    <cellStyle name="Note 3 3 3 2 6" xfId="15335"/>
    <cellStyle name="Note 3 3 3 2 7" xfId="15953"/>
    <cellStyle name="Note 3 3 3 2 8" xfId="4600"/>
    <cellStyle name="Note 3 3 3 3" xfId="2122"/>
    <cellStyle name="Note 3 3 3 3 2" xfId="5805"/>
    <cellStyle name="Note 3 3 3 3 2 2" xfId="12203"/>
    <cellStyle name="Note 3 3 3 3 3" xfId="6740"/>
    <cellStyle name="Note 3 3 3 3 3 2" xfId="13027"/>
    <cellStyle name="Note 3 3 3 3 4" xfId="8666"/>
    <cellStyle name="Note 3 3 3 3 5" xfId="14690"/>
    <cellStyle name="Note 3 3 3 3 6" xfId="15384"/>
    <cellStyle name="Note 3 3 3 3 7" xfId="16002"/>
    <cellStyle name="Note 3 3 3 3 8" xfId="4649"/>
    <cellStyle name="Note 3 3 3 4" xfId="2900"/>
    <cellStyle name="Note 3 3 3 4 2" xfId="10143"/>
    <cellStyle name="Note 3 3 3 5" xfId="6134"/>
    <cellStyle name="Note 3 3 3 5 2" xfId="12501"/>
    <cellStyle name="Note 3 3 3 6" xfId="5866"/>
    <cellStyle name="Note 3 3 3 6 2" xfId="12257"/>
    <cellStyle name="Note 3 3 3 7" xfId="7182"/>
    <cellStyle name="Note 3 3 3 8" xfId="13858"/>
    <cellStyle name="Note 3 3 3 9" xfId="13777"/>
    <cellStyle name="Note 3 3 4" xfId="1547"/>
    <cellStyle name="Note 3 3 4 10" xfId="13576"/>
    <cellStyle name="Note 3 3 4 11" xfId="14242"/>
    <cellStyle name="Note 3 3 4 12" xfId="4074"/>
    <cellStyle name="Note 3 3 4 2" xfId="2295"/>
    <cellStyle name="Note 3 3 4 2 2" xfId="5884"/>
    <cellStyle name="Note 3 3 4 2 2 2" xfId="12273"/>
    <cellStyle name="Note 3 3 4 2 3" xfId="6913"/>
    <cellStyle name="Note 3 3 4 2 3 2" xfId="13200"/>
    <cellStyle name="Note 3 3 4 2 4" xfId="8839"/>
    <cellStyle name="Note 3 3 4 2 5" xfId="14863"/>
    <cellStyle name="Note 3 3 4 2 6" xfId="15557"/>
    <cellStyle name="Note 3 3 4 2 7" xfId="16175"/>
    <cellStyle name="Note 3 3 4 2 8" xfId="4822"/>
    <cellStyle name="Note 3 3 4 3" xfId="759"/>
    <cellStyle name="Note 3 3 4 3 2" xfId="2989"/>
    <cellStyle name="Note 3 3 4 3 2 2" xfId="10223"/>
    <cellStyle name="Note 3 3 4 3 3" xfId="6274"/>
    <cellStyle name="Note 3 3 4 3 3 2" xfId="12628"/>
    <cellStyle name="Note 3 3 4 3 4" xfId="7454"/>
    <cellStyle name="Note 3 3 4 3 5" xfId="14098"/>
    <cellStyle name="Note 3 3 4 3 6" xfId="14286"/>
    <cellStyle name="Note 3 3 4 3 7" xfId="14518"/>
    <cellStyle name="Note 3 3 4 3 8" xfId="3295"/>
    <cellStyle name="Note 3 3 4 4" xfId="6225"/>
    <cellStyle name="Note 3 3 4 4 2" xfId="12585"/>
    <cellStyle name="Note 3 3 4 5" xfId="5147"/>
    <cellStyle name="Note 3 3 4 5 2" xfId="11596"/>
    <cellStyle name="Note 3 3 4 6" xfId="6602"/>
    <cellStyle name="Note 3 3 4 6 2" xfId="12895"/>
    <cellStyle name="Note 3 3 4 7" xfId="7224"/>
    <cellStyle name="Note 3 3 4 8" xfId="14121"/>
    <cellStyle name="Note 3 3 4 9" xfId="13632"/>
    <cellStyle name="Note 3 3 5" xfId="765"/>
    <cellStyle name="Note 3 3 5 2" xfId="2993"/>
    <cellStyle name="Note 3 3 5 2 2" xfId="10227"/>
    <cellStyle name="Note 3 3 5 3" xfId="6148"/>
    <cellStyle name="Note 3 3 5 3 2" xfId="12514"/>
    <cellStyle name="Note 3 3 5 4" xfId="7460"/>
    <cellStyle name="Note 3 3 5 5" xfId="14073"/>
    <cellStyle name="Note 3 3 5 6" xfId="13633"/>
    <cellStyle name="Note 3 3 5 7" xfId="13675"/>
    <cellStyle name="Note 3 3 5 8" xfId="3301"/>
    <cellStyle name="Note 3 3 6" xfId="758"/>
    <cellStyle name="Note 3 3 6 2" xfId="2988"/>
    <cellStyle name="Note 3 3 6 2 2" xfId="10222"/>
    <cellStyle name="Note 3 3 6 3" xfId="5200"/>
    <cellStyle name="Note 3 3 6 3 2" xfId="11648"/>
    <cellStyle name="Note 3 3 6 4" xfId="7453"/>
    <cellStyle name="Note 3 3 6 5" xfId="13673"/>
    <cellStyle name="Note 3 3 6 6" xfId="14090"/>
    <cellStyle name="Note 3 3 6 7" xfId="14069"/>
    <cellStyle name="Note 3 3 6 8" xfId="3294"/>
    <cellStyle name="Note 3 3 7" xfId="6190"/>
    <cellStyle name="Note 3 3 7 2" xfId="12554"/>
    <cellStyle name="Note 3 3 8" xfId="5373"/>
    <cellStyle name="Note 3 3 8 2" xfId="11807"/>
    <cellStyle name="Note 3 3 9" xfId="5129"/>
    <cellStyle name="Note 3 3 9 2" xfId="11579"/>
    <cellStyle name="Note 3 4" xfId="476"/>
    <cellStyle name="Note 3 4 10" xfId="6203"/>
    <cellStyle name="Note 3 4 11" xfId="13487"/>
    <cellStyle name="Note 3 4 12" xfId="14188"/>
    <cellStyle name="Note 3 4 13" xfId="14379"/>
    <cellStyle name="Note 3 4 14" xfId="15121"/>
    <cellStyle name="Note 3 4 15" xfId="2589"/>
    <cellStyle name="Note 3 4 2" xfId="551"/>
    <cellStyle name="Note 3 4 2 10" xfId="14256"/>
    <cellStyle name="Note 3 4 2 11" xfId="14494"/>
    <cellStyle name="Note 3 4 2 12" xfId="15222"/>
    <cellStyle name="Note 3 4 2 13" xfId="2800"/>
    <cellStyle name="Note 3 4 2 2" xfId="1768"/>
    <cellStyle name="Note 3 4 2 2 10" xfId="4295"/>
    <cellStyle name="Note 3 4 2 2 2" xfId="2210"/>
    <cellStyle name="Note 3 4 2 2 2 2" xfId="5305"/>
    <cellStyle name="Note 3 4 2 2 2 2 2" xfId="11741"/>
    <cellStyle name="Note 3 4 2 2 2 3" xfId="6828"/>
    <cellStyle name="Note 3 4 2 2 2 3 2" xfId="13115"/>
    <cellStyle name="Note 3 4 2 2 2 4" xfId="8754"/>
    <cellStyle name="Note 3 4 2 2 2 5" xfId="14778"/>
    <cellStyle name="Note 3 4 2 2 2 6" xfId="15472"/>
    <cellStyle name="Note 3 4 2 2 2 7" xfId="16090"/>
    <cellStyle name="Note 3 4 2 2 2 8" xfId="4737"/>
    <cellStyle name="Note 3 4 2 2 3" xfId="2487"/>
    <cellStyle name="Note 3 4 2 2 3 2" xfId="5538"/>
    <cellStyle name="Note 3 4 2 2 3 2 2" xfId="11960"/>
    <cellStyle name="Note 3 4 2 2 3 3" xfId="7105"/>
    <cellStyle name="Note 3 4 2 2 3 3 2" xfId="13392"/>
    <cellStyle name="Note 3 4 2 2 3 4" xfId="9031"/>
    <cellStyle name="Note 3 4 2 2 3 5" xfId="15055"/>
    <cellStyle name="Note 3 4 2 2 3 6" xfId="15749"/>
    <cellStyle name="Note 3 4 2 2 3 7" xfId="16367"/>
    <cellStyle name="Note 3 4 2 2 3 8" xfId="5014"/>
    <cellStyle name="Note 3 4 2 2 4" xfId="5384"/>
    <cellStyle name="Note 3 4 2 2 4 2" xfId="11818"/>
    <cellStyle name="Note 3 4 2 2 5" xfId="6502"/>
    <cellStyle name="Note 3 4 2 2 5 2" xfId="12816"/>
    <cellStyle name="Note 3 4 2 2 6" xfId="8312"/>
    <cellStyle name="Note 3 4 2 2 7" xfId="14443"/>
    <cellStyle name="Note 3 4 2 2 8" xfId="15171"/>
    <cellStyle name="Note 3 4 2 2 9" xfId="15830"/>
    <cellStyle name="Note 3 4 2 3" xfId="2256"/>
    <cellStyle name="Note 3 4 2 3 2" xfId="2852"/>
    <cellStyle name="Note 3 4 2 3 2 2" xfId="10098"/>
    <cellStyle name="Note 3 4 2 3 3" xfId="6874"/>
    <cellStyle name="Note 3 4 2 3 3 2" xfId="13161"/>
    <cellStyle name="Note 3 4 2 3 4" xfId="8800"/>
    <cellStyle name="Note 3 4 2 3 5" xfId="14824"/>
    <cellStyle name="Note 3 4 2 3 6" xfId="15518"/>
    <cellStyle name="Note 3 4 2 3 7" xfId="16136"/>
    <cellStyle name="Note 3 4 2 3 8" xfId="4783"/>
    <cellStyle name="Note 3 4 2 4" xfId="2011"/>
    <cellStyle name="Note 3 4 2 4 2" xfId="5619"/>
    <cellStyle name="Note 3 4 2 4 2 2" xfId="12032"/>
    <cellStyle name="Note 3 4 2 4 3" xfId="6629"/>
    <cellStyle name="Note 3 4 2 4 3 2" xfId="12916"/>
    <cellStyle name="Note 3 4 2 4 4" xfId="8555"/>
    <cellStyle name="Note 3 4 2 4 5" xfId="14579"/>
    <cellStyle name="Note 3 4 2 4 6" xfId="15273"/>
    <cellStyle name="Note 3 4 2 4 7" xfId="15891"/>
    <cellStyle name="Note 3 4 2 4 8" xfId="4538"/>
    <cellStyle name="Note 3 4 2 5" xfId="2853"/>
    <cellStyle name="Note 3 4 2 5 2" xfId="10099"/>
    <cellStyle name="Note 3 4 2 6" xfId="5590"/>
    <cellStyle name="Note 3 4 2 6 2" xfId="12007"/>
    <cellStyle name="Note 3 4 2 7" xfId="5392"/>
    <cellStyle name="Note 3 4 2 7 2" xfId="11826"/>
    <cellStyle name="Note 3 4 2 8" xfId="7200"/>
    <cellStyle name="Note 3 4 2 9" xfId="13544"/>
    <cellStyle name="Note 3 4 3" xfId="1102"/>
    <cellStyle name="Note 3 4 3 10" xfId="14515"/>
    <cellStyle name="Note 3 4 3 11" xfId="15234"/>
    <cellStyle name="Note 3 4 3 12" xfId="3629"/>
    <cellStyle name="Note 3 4 3 2" xfId="2317"/>
    <cellStyle name="Note 3 4 3 2 2" xfId="5802"/>
    <cellStyle name="Note 3 4 3 2 2 2" xfId="12200"/>
    <cellStyle name="Note 3 4 3 2 3" xfId="6935"/>
    <cellStyle name="Note 3 4 3 2 3 2" xfId="13222"/>
    <cellStyle name="Note 3 4 3 2 4" xfId="8861"/>
    <cellStyle name="Note 3 4 3 2 5" xfId="14885"/>
    <cellStyle name="Note 3 4 3 2 6" xfId="15579"/>
    <cellStyle name="Note 3 4 3 2 7" xfId="16197"/>
    <cellStyle name="Note 3 4 3 2 8" xfId="4844"/>
    <cellStyle name="Note 3 4 3 3" xfId="2185"/>
    <cellStyle name="Note 3 4 3 3 2" xfId="5408"/>
    <cellStyle name="Note 3 4 3 3 2 2" xfId="11841"/>
    <cellStyle name="Note 3 4 3 3 3" xfId="6803"/>
    <cellStyle name="Note 3 4 3 3 3 2" xfId="13090"/>
    <cellStyle name="Note 3 4 3 3 4" xfId="8729"/>
    <cellStyle name="Note 3 4 3 3 5" xfId="14753"/>
    <cellStyle name="Note 3 4 3 3 6" xfId="15447"/>
    <cellStyle name="Note 3 4 3 3 7" xfId="16065"/>
    <cellStyle name="Note 3 4 3 3 8" xfId="4712"/>
    <cellStyle name="Note 3 4 3 4" xfId="3003"/>
    <cellStyle name="Note 3 4 3 4 2" xfId="10237"/>
    <cellStyle name="Note 3 4 3 5" xfId="6209"/>
    <cellStyle name="Note 3 4 3 5 2" xfId="12571"/>
    <cellStyle name="Note 3 4 3 6" xfId="5300"/>
    <cellStyle name="Note 3 4 3 6 2" xfId="11736"/>
    <cellStyle name="Note 3 4 3 7" xfId="7164"/>
    <cellStyle name="Note 3 4 3 8" xfId="13842"/>
    <cellStyle name="Note 3 4 3 9" xfId="14281"/>
    <cellStyle name="Note 3 4 4" xfId="1531"/>
    <cellStyle name="Note 3 4 4 10" xfId="14050"/>
    <cellStyle name="Note 3 4 4 11" xfId="14093"/>
    <cellStyle name="Note 3 4 4 12" xfId="4058"/>
    <cellStyle name="Note 3 4 4 2" xfId="2105"/>
    <cellStyle name="Note 3 4 4 2 2" xfId="5271"/>
    <cellStyle name="Note 3 4 4 2 2 2" xfId="11708"/>
    <cellStyle name="Note 3 4 4 2 3" xfId="6723"/>
    <cellStyle name="Note 3 4 4 2 3 2" xfId="13010"/>
    <cellStyle name="Note 3 4 4 2 4" xfId="8649"/>
    <cellStyle name="Note 3 4 4 2 5" xfId="14673"/>
    <cellStyle name="Note 3 4 4 2 6" xfId="15367"/>
    <cellStyle name="Note 3 4 4 2 7" xfId="15985"/>
    <cellStyle name="Note 3 4 4 2 8" xfId="4632"/>
    <cellStyle name="Note 3 4 4 3" xfId="2055"/>
    <cellStyle name="Note 3 4 4 3 2" xfId="5410"/>
    <cellStyle name="Note 3 4 4 3 2 2" xfId="11843"/>
    <cellStyle name="Note 3 4 4 3 3" xfId="6673"/>
    <cellStyle name="Note 3 4 4 3 3 2" xfId="12960"/>
    <cellStyle name="Note 3 4 4 3 4" xfId="8599"/>
    <cellStyle name="Note 3 4 4 3 5" xfId="14623"/>
    <cellStyle name="Note 3 4 4 3 6" xfId="15317"/>
    <cellStyle name="Note 3 4 4 3 7" xfId="15935"/>
    <cellStyle name="Note 3 4 4 3 8" xfId="4582"/>
    <cellStyle name="Note 3 4 4 4" xfId="6328"/>
    <cellStyle name="Note 3 4 4 4 2" xfId="12673"/>
    <cellStyle name="Note 3 4 4 5" xfId="3011"/>
    <cellStyle name="Note 3 4 4 5 2" xfId="10244"/>
    <cellStyle name="Note 3 4 4 6" xfId="5197"/>
    <cellStyle name="Note 3 4 4 6 2" xfId="11645"/>
    <cellStyle name="Note 3 4 4 7" xfId="7206"/>
    <cellStyle name="Note 3 4 4 8" xfId="14105"/>
    <cellStyle name="Note 3 4 4 9" xfId="9922"/>
    <cellStyle name="Note 3 4 5" xfId="2414"/>
    <cellStyle name="Note 3 4 5 2" xfId="5710"/>
    <cellStyle name="Note 3 4 5 2 2" xfId="12116"/>
    <cellStyle name="Note 3 4 5 3" xfId="7032"/>
    <cellStyle name="Note 3 4 5 3 2" xfId="13319"/>
    <cellStyle name="Note 3 4 5 4" xfId="8958"/>
    <cellStyle name="Note 3 4 5 5" xfId="14982"/>
    <cellStyle name="Note 3 4 5 6" xfId="15676"/>
    <cellStyle name="Note 3 4 5 7" xfId="16294"/>
    <cellStyle name="Note 3 4 5 8" xfId="4941"/>
    <cellStyle name="Note 3 4 6" xfId="2342"/>
    <cellStyle name="Note 3 4 6 2" xfId="5235"/>
    <cellStyle name="Note 3 4 6 2 2" xfId="11677"/>
    <cellStyle name="Note 3 4 6 3" xfId="6960"/>
    <cellStyle name="Note 3 4 6 3 2" xfId="13247"/>
    <cellStyle name="Note 3 4 6 4" xfId="8886"/>
    <cellStyle name="Note 3 4 6 5" xfId="14910"/>
    <cellStyle name="Note 3 4 6 6" xfId="15604"/>
    <cellStyle name="Note 3 4 6 7" xfId="16222"/>
    <cellStyle name="Note 3 4 6 8" xfId="4869"/>
    <cellStyle name="Note 3 4 7" xfId="5876"/>
    <cellStyle name="Note 3 4 7 2" xfId="12265"/>
    <cellStyle name="Note 3 4 8" xfId="5627"/>
    <cellStyle name="Note 3 4 8 2" xfId="12038"/>
    <cellStyle name="Note 3 4 9" xfId="5809"/>
    <cellStyle name="Note 3 4 9 2" xfId="12207"/>
    <cellStyle name="Note 3 5" xfId="647"/>
    <cellStyle name="Note 3 5 10" xfId="5856"/>
    <cellStyle name="Note 3 5 11" xfId="13618"/>
    <cellStyle name="Note 3 5 12" xfId="13822"/>
    <cellStyle name="Note 3 5 13" xfId="13663"/>
    <cellStyle name="Note 3 5 14" xfId="13967"/>
    <cellStyle name="Note 3 5 15" xfId="2731"/>
    <cellStyle name="Note 3 5 2" xfId="1041"/>
    <cellStyle name="Note 3 5 2 10" xfId="13574"/>
    <cellStyle name="Note 3 5 2 11" xfId="14161"/>
    <cellStyle name="Note 3 5 2 12" xfId="14357"/>
    <cellStyle name="Note 3 5 2 13" xfId="2841"/>
    <cellStyle name="Note 3 5 2 2" xfId="1809"/>
    <cellStyle name="Note 3 5 2 2 10" xfId="4336"/>
    <cellStyle name="Note 3 5 2 2 2" xfId="2452"/>
    <cellStyle name="Note 3 5 2 2 2 2" xfId="5359"/>
    <cellStyle name="Note 3 5 2 2 2 2 2" xfId="11793"/>
    <cellStyle name="Note 3 5 2 2 2 3" xfId="7070"/>
    <cellStyle name="Note 3 5 2 2 2 3 2" xfId="13357"/>
    <cellStyle name="Note 3 5 2 2 2 4" xfId="8996"/>
    <cellStyle name="Note 3 5 2 2 2 5" xfId="15020"/>
    <cellStyle name="Note 3 5 2 2 2 6" xfId="15714"/>
    <cellStyle name="Note 3 5 2 2 2 7" xfId="16332"/>
    <cellStyle name="Note 3 5 2 2 2 8" xfId="4979"/>
    <cellStyle name="Note 3 5 2 2 3" xfId="2528"/>
    <cellStyle name="Note 3 5 2 2 3 2" xfId="6410"/>
    <cellStyle name="Note 3 5 2 2 3 2 2" xfId="12746"/>
    <cellStyle name="Note 3 5 2 2 3 3" xfId="7146"/>
    <cellStyle name="Note 3 5 2 2 3 3 2" xfId="13433"/>
    <cellStyle name="Note 3 5 2 2 3 4" xfId="9072"/>
    <cellStyle name="Note 3 5 2 2 3 5" xfId="15096"/>
    <cellStyle name="Note 3 5 2 2 3 6" xfId="15790"/>
    <cellStyle name="Note 3 5 2 2 3 7" xfId="16408"/>
    <cellStyle name="Note 3 5 2 2 3 8" xfId="5055"/>
    <cellStyle name="Note 3 5 2 2 4" xfId="5868"/>
    <cellStyle name="Note 3 5 2 2 4 2" xfId="12259"/>
    <cellStyle name="Note 3 5 2 2 5" xfId="6543"/>
    <cellStyle name="Note 3 5 2 2 5 2" xfId="12857"/>
    <cellStyle name="Note 3 5 2 2 6" xfId="8353"/>
    <cellStyle name="Note 3 5 2 2 7" xfId="14484"/>
    <cellStyle name="Note 3 5 2 2 8" xfId="15212"/>
    <cellStyle name="Note 3 5 2 2 9" xfId="15871"/>
    <cellStyle name="Note 3 5 2 3" xfId="2158"/>
    <cellStyle name="Note 3 5 2 3 2" xfId="5379"/>
    <cellStyle name="Note 3 5 2 3 2 2" xfId="11813"/>
    <cellStyle name="Note 3 5 2 3 3" xfId="6776"/>
    <cellStyle name="Note 3 5 2 3 3 2" xfId="13063"/>
    <cellStyle name="Note 3 5 2 3 4" xfId="8702"/>
    <cellStyle name="Note 3 5 2 3 5" xfId="14726"/>
    <cellStyle name="Note 3 5 2 3 6" xfId="15420"/>
    <cellStyle name="Note 3 5 2 3 7" xfId="16038"/>
    <cellStyle name="Note 3 5 2 3 8" xfId="4685"/>
    <cellStyle name="Note 3 5 2 4" xfId="2262"/>
    <cellStyle name="Note 3 5 2 4 2" xfId="5153"/>
    <cellStyle name="Note 3 5 2 4 2 2" xfId="11602"/>
    <cellStyle name="Note 3 5 2 4 3" xfId="6880"/>
    <cellStyle name="Note 3 5 2 4 3 2" xfId="13167"/>
    <cellStyle name="Note 3 5 2 4 4" xfId="8806"/>
    <cellStyle name="Note 3 5 2 4 5" xfId="14830"/>
    <cellStyle name="Note 3 5 2 4 6" xfId="15524"/>
    <cellStyle name="Note 3 5 2 4 7" xfId="16142"/>
    <cellStyle name="Note 3 5 2 4 8" xfId="4789"/>
    <cellStyle name="Note 3 5 2 5" xfId="5216"/>
    <cellStyle name="Note 3 5 2 5 2" xfId="11661"/>
    <cellStyle name="Note 3 5 2 6" xfId="6164"/>
    <cellStyle name="Note 3 5 2 6 2" xfId="12529"/>
    <cellStyle name="Note 3 5 2 7" xfId="6578"/>
    <cellStyle name="Note 3 5 2 7 2" xfId="12880"/>
    <cellStyle name="Note 3 5 2 8" xfId="5248"/>
    <cellStyle name="Note 3 5 2 9" xfId="13799"/>
    <cellStyle name="Note 3 5 3" xfId="1198"/>
    <cellStyle name="Note 3 5 3 10" xfId="14520"/>
    <cellStyle name="Note 3 5 3 11" xfId="15237"/>
    <cellStyle name="Note 3 5 3 12" xfId="3725"/>
    <cellStyle name="Note 3 5 3 2" xfId="2273"/>
    <cellStyle name="Note 3 5 3 2 2" xfId="5452"/>
    <cellStyle name="Note 3 5 3 2 2 2" xfId="11881"/>
    <cellStyle name="Note 3 5 3 2 3" xfId="6891"/>
    <cellStyle name="Note 3 5 3 2 3 2" xfId="13178"/>
    <cellStyle name="Note 3 5 3 2 4" xfId="8817"/>
    <cellStyle name="Note 3 5 3 2 5" xfId="14841"/>
    <cellStyle name="Note 3 5 3 2 6" xfId="15535"/>
    <cellStyle name="Note 3 5 3 2 7" xfId="16153"/>
    <cellStyle name="Note 3 5 3 2 8" xfId="4800"/>
    <cellStyle name="Note 3 5 3 3" xfId="2168"/>
    <cellStyle name="Note 3 5 3 3 2" xfId="5512"/>
    <cellStyle name="Note 3 5 3 3 2 2" xfId="11937"/>
    <cellStyle name="Note 3 5 3 3 3" xfId="6786"/>
    <cellStyle name="Note 3 5 3 3 3 2" xfId="13073"/>
    <cellStyle name="Note 3 5 3 3 4" xfId="8712"/>
    <cellStyle name="Note 3 5 3 3 5" xfId="14736"/>
    <cellStyle name="Note 3 5 3 3 6" xfId="15430"/>
    <cellStyle name="Note 3 5 3 3 7" xfId="16048"/>
    <cellStyle name="Note 3 5 3 3 8" xfId="4695"/>
    <cellStyle name="Note 3 5 3 4" xfId="5625"/>
    <cellStyle name="Note 3 5 3 4 2" xfId="12036"/>
    <cellStyle name="Note 3 5 3 5" xfId="2983"/>
    <cellStyle name="Note 3 5 3 5 2" xfId="10217"/>
    <cellStyle name="Note 3 5 3 6" xfId="5747"/>
    <cellStyle name="Note 3 5 3 6 2" xfId="12151"/>
    <cellStyle name="Note 3 5 3 7" xfId="6496"/>
    <cellStyle name="Note 3 5 3 8" xfId="13914"/>
    <cellStyle name="Note 3 5 3 9" xfId="14288"/>
    <cellStyle name="Note 3 5 4" xfId="1699"/>
    <cellStyle name="Note 3 5 4 10" xfId="15140"/>
    <cellStyle name="Note 3 5 4 11" xfId="15815"/>
    <cellStyle name="Note 3 5 4 12" xfId="4226"/>
    <cellStyle name="Note 3 5 4 2" xfId="2453"/>
    <cellStyle name="Note 3 5 4 2 2" xfId="5894"/>
    <cellStyle name="Note 3 5 4 2 2 2" xfId="12281"/>
    <cellStyle name="Note 3 5 4 2 3" xfId="7071"/>
    <cellStyle name="Note 3 5 4 2 3 2" xfId="13358"/>
    <cellStyle name="Note 3 5 4 2 4" xfId="8997"/>
    <cellStyle name="Note 3 5 4 2 5" xfId="15021"/>
    <cellStyle name="Note 3 5 4 2 6" xfId="15715"/>
    <cellStyle name="Note 3 5 4 2 7" xfId="16333"/>
    <cellStyle name="Note 3 5 4 2 8" xfId="4980"/>
    <cellStyle name="Note 3 5 4 3" xfId="2472"/>
    <cellStyle name="Note 3 5 4 3 2" xfId="5233"/>
    <cellStyle name="Note 3 5 4 3 2 2" xfId="11675"/>
    <cellStyle name="Note 3 5 4 3 3" xfId="7090"/>
    <cellStyle name="Note 3 5 4 3 3 2" xfId="13377"/>
    <cellStyle name="Note 3 5 4 3 4" xfId="9016"/>
    <cellStyle name="Note 3 5 4 3 5" xfId="15040"/>
    <cellStyle name="Note 3 5 4 3 6" xfId="15734"/>
    <cellStyle name="Note 3 5 4 3 7" xfId="16352"/>
    <cellStyle name="Note 3 5 4 3 8" xfId="4999"/>
    <cellStyle name="Note 3 5 4 4" xfId="3118"/>
    <cellStyle name="Note 3 5 4 4 2" xfId="10348"/>
    <cellStyle name="Note 3 5 4 5" xfId="6469"/>
    <cellStyle name="Note 3 5 4 5 2" xfId="12792"/>
    <cellStyle name="Note 3 5 4 6" xfId="6484"/>
    <cellStyle name="Note 3 5 4 6 2" xfId="12803"/>
    <cellStyle name="Note 3 5 4 7" xfId="6444"/>
    <cellStyle name="Note 3 5 4 8" xfId="14219"/>
    <cellStyle name="Note 3 5 4 9" xfId="14407"/>
    <cellStyle name="Note 3 5 5" xfId="2044"/>
    <cellStyle name="Note 3 5 5 2" xfId="5469"/>
    <cellStyle name="Note 3 5 5 2 2" xfId="11897"/>
    <cellStyle name="Note 3 5 5 3" xfId="6662"/>
    <cellStyle name="Note 3 5 5 3 2" xfId="12949"/>
    <cellStyle name="Note 3 5 5 4" xfId="8588"/>
    <cellStyle name="Note 3 5 5 5" xfId="14612"/>
    <cellStyle name="Note 3 5 5 6" xfId="15306"/>
    <cellStyle name="Note 3 5 5 7" xfId="15924"/>
    <cellStyle name="Note 3 5 5 8" xfId="4571"/>
    <cellStyle name="Note 3 5 6" xfId="2287"/>
    <cellStyle name="Note 3 5 6 2" xfId="2895"/>
    <cellStyle name="Note 3 5 6 2 2" xfId="10138"/>
    <cellStyle name="Note 3 5 6 3" xfId="6905"/>
    <cellStyle name="Note 3 5 6 3 2" xfId="13192"/>
    <cellStyle name="Note 3 5 6 4" xfId="8831"/>
    <cellStyle name="Note 3 5 6 5" xfId="14855"/>
    <cellStyle name="Note 3 5 6 6" xfId="15549"/>
    <cellStyle name="Note 3 5 6 7" xfId="16167"/>
    <cellStyle name="Note 3 5 6 8" xfId="4814"/>
    <cellStyle name="Note 3 5 7" xfId="2971"/>
    <cellStyle name="Note 3 5 7 2" xfId="10206"/>
    <cellStyle name="Note 3 5 8" xfId="5402"/>
    <cellStyle name="Note 3 5 8 2" xfId="11836"/>
    <cellStyle name="Note 3 5 9" xfId="5366"/>
    <cellStyle name="Note 3 5 9 2" xfId="11800"/>
    <cellStyle name="Note 3 6" xfId="644"/>
    <cellStyle name="Note 3 6 10" xfId="6079"/>
    <cellStyle name="Note 3 6 11" xfId="13615"/>
    <cellStyle name="Note 3 6 12" xfId="14091"/>
    <cellStyle name="Note 3 6 13" xfId="13532"/>
    <cellStyle name="Note 3 6 14" xfId="13647"/>
    <cellStyle name="Note 3 6 15" xfId="2728"/>
    <cellStyle name="Note 3 6 2" xfId="1038"/>
    <cellStyle name="Note 3 6 2 10" xfId="13873"/>
    <cellStyle name="Note 3 6 2 11" xfId="13476"/>
    <cellStyle name="Note 3 6 2 12" xfId="13945"/>
    <cellStyle name="Note 3 6 2 13" xfId="2838"/>
    <cellStyle name="Note 3 6 2 2" xfId="1806"/>
    <cellStyle name="Note 3 6 2 2 10" xfId="4333"/>
    <cellStyle name="Note 3 6 2 2 2" xfId="2103"/>
    <cellStyle name="Note 3 6 2 2 2 2" xfId="5513"/>
    <cellStyle name="Note 3 6 2 2 2 2 2" xfId="11938"/>
    <cellStyle name="Note 3 6 2 2 2 3" xfId="6721"/>
    <cellStyle name="Note 3 6 2 2 2 3 2" xfId="13008"/>
    <cellStyle name="Note 3 6 2 2 2 4" xfId="8647"/>
    <cellStyle name="Note 3 6 2 2 2 5" xfId="14671"/>
    <cellStyle name="Note 3 6 2 2 2 6" xfId="15365"/>
    <cellStyle name="Note 3 6 2 2 2 7" xfId="15983"/>
    <cellStyle name="Note 3 6 2 2 2 8" xfId="4630"/>
    <cellStyle name="Note 3 6 2 2 3" xfId="2525"/>
    <cellStyle name="Note 3 6 2 2 3 2" xfId="6407"/>
    <cellStyle name="Note 3 6 2 2 3 2 2" xfId="12743"/>
    <cellStyle name="Note 3 6 2 2 3 3" xfId="7143"/>
    <cellStyle name="Note 3 6 2 2 3 3 2" xfId="13430"/>
    <cellStyle name="Note 3 6 2 2 3 4" xfId="9069"/>
    <cellStyle name="Note 3 6 2 2 3 5" xfId="15093"/>
    <cellStyle name="Note 3 6 2 2 3 6" xfId="15787"/>
    <cellStyle name="Note 3 6 2 2 3 7" xfId="16405"/>
    <cellStyle name="Note 3 6 2 2 3 8" xfId="5052"/>
    <cellStyle name="Note 3 6 2 2 4" xfId="5530"/>
    <cellStyle name="Note 3 6 2 2 4 2" xfId="11953"/>
    <cellStyle name="Note 3 6 2 2 5" xfId="6540"/>
    <cellStyle name="Note 3 6 2 2 5 2" xfId="12854"/>
    <cellStyle name="Note 3 6 2 2 6" xfId="8350"/>
    <cellStyle name="Note 3 6 2 2 7" xfId="14481"/>
    <cellStyle name="Note 3 6 2 2 8" xfId="15209"/>
    <cellStyle name="Note 3 6 2 2 9" xfId="15868"/>
    <cellStyle name="Note 3 6 2 3" xfId="2347"/>
    <cellStyle name="Note 3 6 2 3 2" xfId="5293"/>
    <cellStyle name="Note 3 6 2 3 2 2" xfId="11729"/>
    <cellStyle name="Note 3 6 2 3 3" xfId="6965"/>
    <cellStyle name="Note 3 6 2 3 3 2" xfId="13252"/>
    <cellStyle name="Note 3 6 2 3 4" xfId="8891"/>
    <cellStyle name="Note 3 6 2 3 5" xfId="14915"/>
    <cellStyle name="Note 3 6 2 3 6" xfId="15609"/>
    <cellStyle name="Note 3 6 2 3 7" xfId="16227"/>
    <cellStyle name="Note 3 6 2 3 8" xfId="4874"/>
    <cellStyle name="Note 3 6 2 4" xfId="2439"/>
    <cellStyle name="Note 3 6 2 4 2" xfId="5186"/>
    <cellStyle name="Note 3 6 2 4 2 2" xfId="11635"/>
    <cellStyle name="Note 3 6 2 4 3" xfId="7057"/>
    <cellStyle name="Note 3 6 2 4 3 2" xfId="13344"/>
    <cellStyle name="Note 3 6 2 4 4" xfId="8983"/>
    <cellStyle name="Note 3 6 2 4 5" xfId="15007"/>
    <cellStyle name="Note 3 6 2 4 6" xfId="15701"/>
    <cellStyle name="Note 3 6 2 4 7" xfId="16319"/>
    <cellStyle name="Note 3 6 2 4 8" xfId="4966"/>
    <cellStyle name="Note 3 6 2 5" xfId="5388"/>
    <cellStyle name="Note 3 6 2 5 2" xfId="11822"/>
    <cellStyle name="Note 3 6 2 6" xfId="5731"/>
    <cellStyle name="Note 3 6 2 6 2" xfId="12137"/>
    <cellStyle name="Note 3 6 2 7" xfId="5383"/>
    <cellStyle name="Note 3 6 2 7 2" xfId="11817"/>
    <cellStyle name="Note 3 6 2 8" xfId="5606"/>
    <cellStyle name="Note 3 6 2 9" xfId="13796"/>
    <cellStyle name="Note 3 6 3" xfId="1195"/>
    <cellStyle name="Note 3 6 3 10" xfId="13537"/>
    <cellStyle name="Note 3 6 3 11" xfId="14285"/>
    <cellStyle name="Note 3 6 3 12" xfId="3722"/>
    <cellStyle name="Note 3 6 3 2" xfId="2362"/>
    <cellStyle name="Note 3 6 3 2 2" xfId="6031"/>
    <cellStyle name="Note 3 6 3 2 2 2" xfId="12406"/>
    <cellStyle name="Note 3 6 3 2 3" xfId="6980"/>
    <cellStyle name="Note 3 6 3 2 3 2" xfId="13267"/>
    <cellStyle name="Note 3 6 3 2 4" xfId="8906"/>
    <cellStyle name="Note 3 6 3 2 5" xfId="14930"/>
    <cellStyle name="Note 3 6 3 2 6" xfId="15624"/>
    <cellStyle name="Note 3 6 3 2 7" xfId="16242"/>
    <cellStyle name="Note 3 6 3 2 8" xfId="4889"/>
    <cellStyle name="Note 3 6 3 3" xfId="2328"/>
    <cellStyle name="Note 3 6 3 3 2" xfId="5331"/>
    <cellStyle name="Note 3 6 3 3 2 2" xfId="11767"/>
    <cellStyle name="Note 3 6 3 3 3" xfId="6946"/>
    <cellStyle name="Note 3 6 3 3 3 2" xfId="13233"/>
    <cellStyle name="Note 3 6 3 3 4" xfId="8872"/>
    <cellStyle name="Note 3 6 3 3 5" xfId="14896"/>
    <cellStyle name="Note 3 6 3 3 6" xfId="15590"/>
    <cellStyle name="Note 3 6 3 3 7" xfId="16208"/>
    <cellStyle name="Note 3 6 3 3 8" xfId="4855"/>
    <cellStyle name="Note 3 6 3 4" xfId="5123"/>
    <cellStyle name="Note 3 6 3 4 2" xfId="11573"/>
    <cellStyle name="Note 3 6 3 5" xfId="6097"/>
    <cellStyle name="Note 3 6 3 5 2" xfId="12469"/>
    <cellStyle name="Note 3 6 3 6" xfId="5746"/>
    <cellStyle name="Note 3 6 3 6 2" xfId="12150"/>
    <cellStyle name="Note 3 6 3 7" xfId="7195"/>
    <cellStyle name="Note 3 6 3 8" xfId="13911"/>
    <cellStyle name="Note 3 6 3 9" xfId="13691"/>
    <cellStyle name="Note 3 6 4" xfId="1696"/>
    <cellStyle name="Note 3 6 4 10" xfId="15137"/>
    <cellStyle name="Note 3 6 4 11" xfId="15812"/>
    <cellStyle name="Note 3 6 4 12" xfId="4223"/>
    <cellStyle name="Note 3 6 4 2" xfId="2104"/>
    <cellStyle name="Note 3 6 4 2 2" xfId="5141"/>
    <cellStyle name="Note 3 6 4 2 2 2" xfId="11590"/>
    <cellStyle name="Note 3 6 4 2 3" xfId="6722"/>
    <cellStyle name="Note 3 6 4 2 3 2" xfId="13009"/>
    <cellStyle name="Note 3 6 4 2 4" xfId="8648"/>
    <cellStyle name="Note 3 6 4 2 5" xfId="14672"/>
    <cellStyle name="Note 3 6 4 2 6" xfId="15366"/>
    <cellStyle name="Note 3 6 4 2 7" xfId="15984"/>
    <cellStyle name="Note 3 6 4 2 8" xfId="4631"/>
    <cellStyle name="Note 3 6 4 3" xfId="2469"/>
    <cellStyle name="Note 3 6 4 3 2" xfId="5830"/>
    <cellStyle name="Note 3 6 4 3 2 2" xfId="12226"/>
    <cellStyle name="Note 3 6 4 3 3" xfId="7087"/>
    <cellStyle name="Note 3 6 4 3 3 2" xfId="13374"/>
    <cellStyle name="Note 3 6 4 3 4" xfId="9013"/>
    <cellStyle name="Note 3 6 4 3 5" xfId="15037"/>
    <cellStyle name="Note 3 6 4 3 6" xfId="15731"/>
    <cellStyle name="Note 3 6 4 3 7" xfId="16349"/>
    <cellStyle name="Note 3 6 4 3 8" xfId="4996"/>
    <cellStyle name="Note 3 6 4 4" xfId="5854"/>
    <cellStyle name="Note 3 6 4 4 2" xfId="12247"/>
    <cellStyle name="Note 3 6 4 5" xfId="6466"/>
    <cellStyle name="Note 3 6 4 5 2" xfId="12789"/>
    <cellStyle name="Note 3 6 4 6" xfId="5415"/>
    <cellStyle name="Note 3 6 4 6 2" xfId="11847"/>
    <cellStyle name="Note 3 6 4 7" xfId="6584"/>
    <cellStyle name="Note 3 6 4 8" xfId="14216"/>
    <cellStyle name="Note 3 6 4 9" xfId="14404"/>
    <cellStyle name="Note 3 6 5" xfId="2144"/>
    <cellStyle name="Note 3 6 5 2" xfId="5835"/>
    <cellStyle name="Note 3 6 5 2 2" xfId="12231"/>
    <cellStyle name="Note 3 6 5 3" xfId="6762"/>
    <cellStyle name="Note 3 6 5 3 2" xfId="13049"/>
    <cellStyle name="Note 3 6 5 4" xfId="8688"/>
    <cellStyle name="Note 3 6 5 5" xfId="14712"/>
    <cellStyle name="Note 3 6 5 6" xfId="15406"/>
    <cellStyle name="Note 3 6 5 7" xfId="16024"/>
    <cellStyle name="Note 3 6 5 8" xfId="4671"/>
    <cellStyle name="Note 3 6 6" xfId="727"/>
    <cellStyle name="Note 3 6 6 2" xfId="5288"/>
    <cellStyle name="Note 3 6 6 2 2" xfId="11724"/>
    <cellStyle name="Note 3 6 6 3" xfId="5109"/>
    <cellStyle name="Note 3 6 6 3 2" xfId="11561"/>
    <cellStyle name="Note 3 6 6 4" xfId="7422"/>
    <cellStyle name="Note 3 6 6 5" xfId="10089"/>
    <cellStyle name="Note 3 6 6 6" xfId="13867"/>
    <cellStyle name="Note 3 6 6 7" xfId="13627"/>
    <cellStyle name="Note 3 6 6 8" xfId="3263"/>
    <cellStyle name="Note 3 6 7" xfId="2969"/>
    <cellStyle name="Note 3 6 7 2" xfId="10204"/>
    <cellStyle name="Note 3 6 8" xfId="6168"/>
    <cellStyle name="Note 3 6 8 2" xfId="12533"/>
    <cellStyle name="Note 3 6 9" xfId="6580"/>
    <cellStyle name="Note 3 6 9 2" xfId="12882"/>
    <cellStyle name="Note 3 7" xfId="690"/>
    <cellStyle name="Note 3 7 10" xfId="6454"/>
    <cellStyle name="Note 3 7 11" xfId="13644"/>
    <cellStyle name="Note 3 7 12" xfId="13654"/>
    <cellStyle name="Note 3 7 13" xfId="9891"/>
    <cellStyle name="Note 3 7 14" xfId="13456"/>
    <cellStyle name="Note 3 7 15" xfId="2774"/>
    <cellStyle name="Note 3 7 2" xfId="1048"/>
    <cellStyle name="Note 3 7 2 10" xfId="14170"/>
    <cellStyle name="Note 3 7 2 11" xfId="14369"/>
    <cellStyle name="Note 3 7 2 12" xfId="15116"/>
    <cellStyle name="Note 3 7 2 13" xfId="2848"/>
    <cellStyle name="Note 3 7 2 2" xfId="1816"/>
    <cellStyle name="Note 3 7 2 2 10" xfId="4343"/>
    <cellStyle name="Note 3 7 2 2 2" xfId="2068"/>
    <cellStyle name="Note 3 7 2 2 2 2" xfId="5335"/>
    <cellStyle name="Note 3 7 2 2 2 2 2" xfId="11771"/>
    <cellStyle name="Note 3 7 2 2 2 3" xfId="6686"/>
    <cellStyle name="Note 3 7 2 2 2 3 2" xfId="12973"/>
    <cellStyle name="Note 3 7 2 2 2 4" xfId="8612"/>
    <cellStyle name="Note 3 7 2 2 2 5" xfId="14636"/>
    <cellStyle name="Note 3 7 2 2 2 6" xfId="15330"/>
    <cellStyle name="Note 3 7 2 2 2 7" xfId="15948"/>
    <cellStyle name="Note 3 7 2 2 2 8" xfId="4595"/>
    <cellStyle name="Note 3 7 2 2 3" xfId="2535"/>
    <cellStyle name="Note 3 7 2 2 3 2" xfId="6417"/>
    <cellStyle name="Note 3 7 2 2 3 2 2" xfId="12753"/>
    <cellStyle name="Note 3 7 2 2 3 3" xfId="7153"/>
    <cellStyle name="Note 3 7 2 2 3 3 2" xfId="13440"/>
    <cellStyle name="Note 3 7 2 2 3 4" xfId="9079"/>
    <cellStyle name="Note 3 7 2 2 3 5" xfId="15103"/>
    <cellStyle name="Note 3 7 2 2 3 6" xfId="15797"/>
    <cellStyle name="Note 3 7 2 2 3 7" xfId="16415"/>
    <cellStyle name="Note 3 7 2 2 3 8" xfId="5062"/>
    <cellStyle name="Note 3 7 2 2 4" xfId="5622"/>
    <cellStyle name="Note 3 7 2 2 4 2" xfId="12034"/>
    <cellStyle name="Note 3 7 2 2 5" xfId="6550"/>
    <cellStyle name="Note 3 7 2 2 5 2" xfId="12864"/>
    <cellStyle name="Note 3 7 2 2 6" xfId="8360"/>
    <cellStyle name="Note 3 7 2 2 7" xfId="14491"/>
    <cellStyle name="Note 3 7 2 2 8" xfId="15219"/>
    <cellStyle name="Note 3 7 2 2 9" xfId="15878"/>
    <cellStyle name="Note 3 7 2 3" xfId="2288"/>
    <cellStyle name="Note 3 7 2 3 2" xfId="5377"/>
    <cellStyle name="Note 3 7 2 3 2 2" xfId="11811"/>
    <cellStyle name="Note 3 7 2 3 3" xfId="6906"/>
    <cellStyle name="Note 3 7 2 3 3 2" xfId="13193"/>
    <cellStyle name="Note 3 7 2 3 4" xfId="8832"/>
    <cellStyle name="Note 3 7 2 3 5" xfId="14856"/>
    <cellStyle name="Note 3 7 2 3 6" xfId="15550"/>
    <cellStyle name="Note 3 7 2 3 7" xfId="16168"/>
    <cellStyle name="Note 3 7 2 3 8" xfId="4815"/>
    <cellStyle name="Note 3 7 2 4" xfId="2250"/>
    <cellStyle name="Note 3 7 2 4 2" xfId="5407"/>
    <cellStyle name="Note 3 7 2 4 2 2" xfId="11840"/>
    <cellStyle name="Note 3 7 2 4 3" xfId="6868"/>
    <cellStyle name="Note 3 7 2 4 3 2" xfId="13155"/>
    <cellStyle name="Note 3 7 2 4 4" xfId="8794"/>
    <cellStyle name="Note 3 7 2 4 5" xfId="14818"/>
    <cellStyle name="Note 3 7 2 4 6" xfId="15512"/>
    <cellStyle name="Note 3 7 2 4 7" xfId="16130"/>
    <cellStyle name="Note 3 7 2 4 8" xfId="4777"/>
    <cellStyle name="Note 3 7 2 5" xfId="6114"/>
    <cellStyle name="Note 3 7 2 5 2" xfId="12484"/>
    <cellStyle name="Note 3 7 2 6" xfId="2944"/>
    <cellStyle name="Note 3 7 2 6 2" xfId="10180"/>
    <cellStyle name="Note 3 7 2 7" xfId="6091"/>
    <cellStyle name="Note 3 7 2 7 2" xfId="12464"/>
    <cellStyle name="Note 3 7 2 8" xfId="6332"/>
    <cellStyle name="Note 3 7 2 9" xfId="13806"/>
    <cellStyle name="Note 3 7 3" xfId="1241"/>
    <cellStyle name="Note 3 7 3 10" xfId="13769"/>
    <cellStyle name="Note 3 7 3 11" xfId="13953"/>
    <cellStyle name="Note 3 7 3 12" xfId="3768"/>
    <cellStyle name="Note 3 7 3 2" xfId="821"/>
    <cellStyle name="Note 3 7 3 2 2" xfId="5938"/>
    <cellStyle name="Note 3 7 3 2 2 2" xfId="12321"/>
    <cellStyle name="Note 3 7 3 2 3" xfId="6381"/>
    <cellStyle name="Note 3 7 3 2 3 2" xfId="12717"/>
    <cellStyle name="Note 3 7 3 2 4" xfId="7516"/>
    <cellStyle name="Note 3 7 3 2 5" xfId="13703"/>
    <cellStyle name="Note 3 7 3 2 6" xfId="9921"/>
    <cellStyle name="Note 3 7 3 2 7" xfId="13464"/>
    <cellStyle name="Note 3 7 3 2 8" xfId="3357"/>
    <cellStyle name="Note 3 7 3 3" xfId="2352"/>
    <cellStyle name="Note 3 7 3 3 2" xfId="2896"/>
    <cellStyle name="Note 3 7 3 3 2 2" xfId="10139"/>
    <cellStyle name="Note 3 7 3 3 3" xfId="6970"/>
    <cellStyle name="Note 3 7 3 3 3 2" xfId="13257"/>
    <cellStyle name="Note 3 7 3 3 4" xfId="8896"/>
    <cellStyle name="Note 3 7 3 3 5" xfId="14920"/>
    <cellStyle name="Note 3 7 3 3 6" xfId="15614"/>
    <cellStyle name="Note 3 7 3 3 7" xfId="16232"/>
    <cellStyle name="Note 3 7 3 3 8" xfId="4879"/>
    <cellStyle name="Note 3 7 3 4" xfId="5811"/>
    <cellStyle name="Note 3 7 3 4 2" xfId="12209"/>
    <cellStyle name="Note 3 7 3 5" xfId="5261"/>
    <cellStyle name="Note 3 7 3 5 2" xfId="11698"/>
    <cellStyle name="Note 3 7 3 6" xfId="5581"/>
    <cellStyle name="Note 3 7 3 6 2" xfId="11999"/>
    <cellStyle name="Note 3 7 3 7" xfId="5131"/>
    <cellStyle name="Note 3 7 3 8" xfId="13942"/>
    <cellStyle name="Note 3 7 3 9" xfId="13830"/>
    <cellStyle name="Note 3 7 4" xfId="1742"/>
    <cellStyle name="Note 3 7 4 10" xfId="15158"/>
    <cellStyle name="Note 3 7 4 11" xfId="15822"/>
    <cellStyle name="Note 3 7 4 12" xfId="4269"/>
    <cellStyle name="Note 3 7 4 2" xfId="2203"/>
    <cellStyle name="Note 3 7 4 2 2" xfId="5115"/>
    <cellStyle name="Note 3 7 4 2 2 2" xfId="11567"/>
    <cellStyle name="Note 3 7 4 2 3" xfId="6821"/>
    <cellStyle name="Note 3 7 4 2 3 2" xfId="13108"/>
    <cellStyle name="Note 3 7 4 2 4" xfId="8747"/>
    <cellStyle name="Note 3 7 4 2 5" xfId="14771"/>
    <cellStyle name="Note 3 7 4 2 6" xfId="15465"/>
    <cellStyle name="Note 3 7 4 2 7" xfId="16083"/>
    <cellStyle name="Note 3 7 4 2 8" xfId="4730"/>
    <cellStyle name="Note 3 7 4 3" xfId="2479"/>
    <cellStyle name="Note 3 7 4 3 2" xfId="5709"/>
    <cellStyle name="Note 3 7 4 3 2 2" xfId="12115"/>
    <cellStyle name="Note 3 7 4 3 3" xfId="7097"/>
    <cellStyle name="Note 3 7 4 3 3 2" xfId="13384"/>
    <cellStyle name="Note 3 7 4 3 4" xfId="9023"/>
    <cellStyle name="Note 3 7 4 3 5" xfId="15047"/>
    <cellStyle name="Note 3 7 4 3 6" xfId="15741"/>
    <cellStyle name="Note 3 7 4 3 7" xfId="16359"/>
    <cellStyle name="Note 3 7 4 3 8" xfId="5006"/>
    <cellStyle name="Note 3 7 4 4" xfId="5160"/>
    <cellStyle name="Note 3 7 4 4 2" xfId="11609"/>
    <cellStyle name="Note 3 7 4 5" xfId="6489"/>
    <cellStyle name="Note 3 7 4 5 2" xfId="12807"/>
    <cellStyle name="Note 3 7 4 6" xfId="6425"/>
    <cellStyle name="Note 3 7 4 6 2" xfId="12759"/>
    <cellStyle name="Note 3 7 4 7" xfId="6607"/>
    <cellStyle name="Note 3 7 4 8" xfId="14244"/>
    <cellStyle name="Note 3 7 4 9" xfId="14428"/>
    <cellStyle name="Note 3 7 5" xfId="2190"/>
    <cellStyle name="Note 3 7 5 2" xfId="5555"/>
    <cellStyle name="Note 3 7 5 2 2" xfId="11975"/>
    <cellStyle name="Note 3 7 5 3" xfId="6808"/>
    <cellStyle name="Note 3 7 5 3 2" xfId="13095"/>
    <cellStyle name="Note 3 7 5 4" xfId="8734"/>
    <cellStyle name="Note 3 7 5 5" xfId="14758"/>
    <cellStyle name="Note 3 7 5 6" xfId="15452"/>
    <cellStyle name="Note 3 7 5 7" xfId="16070"/>
    <cellStyle name="Note 3 7 5 8" xfId="4717"/>
    <cellStyle name="Note 3 7 6" xfId="2146"/>
    <cellStyle name="Note 3 7 6 2" xfId="5085"/>
    <cellStyle name="Note 3 7 6 2 2" xfId="11538"/>
    <cellStyle name="Note 3 7 6 3" xfId="6764"/>
    <cellStyle name="Note 3 7 6 3 2" xfId="13051"/>
    <cellStyle name="Note 3 7 6 4" xfId="8690"/>
    <cellStyle name="Note 3 7 6 5" xfId="14714"/>
    <cellStyle name="Note 3 7 6 6" xfId="15408"/>
    <cellStyle name="Note 3 7 6 7" xfId="16026"/>
    <cellStyle name="Note 3 7 6 8" xfId="4673"/>
    <cellStyle name="Note 3 7 7" xfId="2976"/>
    <cellStyle name="Note 3 7 7 2" xfId="10210"/>
    <cellStyle name="Note 3 7 8" xfId="5421"/>
    <cellStyle name="Note 3 7 8 2" xfId="11851"/>
    <cellStyle name="Note 3 7 9" xfId="5704"/>
    <cellStyle name="Note 3 7 9 2" xfId="12110"/>
    <cellStyle name="Note 3 8" xfId="525"/>
    <cellStyle name="Note 3 8 10" xfId="13974"/>
    <cellStyle name="Note 3 8 11" xfId="13933"/>
    <cellStyle name="Note 3 8 12" xfId="13599"/>
    <cellStyle name="Note 3 8 13" xfId="2631"/>
    <cellStyle name="Note 3 8 2" xfId="1280"/>
    <cellStyle name="Note 3 8 2 10" xfId="13661"/>
    <cellStyle name="Note 3 8 2 11" xfId="14160"/>
    <cellStyle name="Note 3 8 2 12" xfId="3807"/>
    <cellStyle name="Note 3 8 2 2" xfId="2120"/>
    <cellStyle name="Note 3 8 2 2 2" xfId="5409"/>
    <cellStyle name="Note 3 8 2 2 2 2" xfId="11842"/>
    <cellStyle name="Note 3 8 2 2 3" xfId="6738"/>
    <cellStyle name="Note 3 8 2 2 3 2" xfId="13025"/>
    <cellStyle name="Note 3 8 2 2 4" xfId="8664"/>
    <cellStyle name="Note 3 8 2 2 5" xfId="14688"/>
    <cellStyle name="Note 3 8 2 2 6" xfId="15382"/>
    <cellStyle name="Note 3 8 2 2 7" xfId="16000"/>
    <cellStyle name="Note 3 8 2 2 8" xfId="4647"/>
    <cellStyle name="Note 3 8 2 3" xfId="2432"/>
    <cellStyle name="Note 3 8 2 3 2" xfId="5629"/>
    <cellStyle name="Note 3 8 2 3 2 2" xfId="12040"/>
    <cellStyle name="Note 3 8 2 3 3" xfId="7050"/>
    <cellStyle name="Note 3 8 2 3 3 2" xfId="13337"/>
    <cellStyle name="Note 3 8 2 3 4" xfId="8976"/>
    <cellStyle name="Note 3 8 2 3 5" xfId="15000"/>
    <cellStyle name="Note 3 8 2 3 6" xfId="15694"/>
    <cellStyle name="Note 3 8 2 3 7" xfId="16312"/>
    <cellStyle name="Note 3 8 2 3 8" xfId="4959"/>
    <cellStyle name="Note 3 8 2 4" xfId="6068"/>
    <cellStyle name="Note 3 8 2 4 2" xfId="12442"/>
    <cellStyle name="Note 3 8 2 5" xfId="6242"/>
    <cellStyle name="Note 3 8 2 5 2" xfId="12599"/>
    <cellStyle name="Note 3 8 2 6" xfId="6191"/>
    <cellStyle name="Note 3 8 2 6 2" xfId="12555"/>
    <cellStyle name="Note 3 8 2 7" xfId="6560"/>
    <cellStyle name="Note 3 8 2 8" xfId="13970"/>
    <cellStyle name="Note 3 8 2 9" xfId="13963"/>
    <cellStyle name="Note 3 8 3" xfId="774"/>
    <cellStyle name="Note 3 8 3 2" xfId="6378"/>
    <cellStyle name="Note 3 8 3 2 2" xfId="12714"/>
    <cellStyle name="Note 3 8 3 3" xfId="6125"/>
    <cellStyle name="Note 3 8 3 3 2" xfId="12494"/>
    <cellStyle name="Note 3 8 3 4" xfId="7469"/>
    <cellStyle name="Note 3 8 3 5" xfId="13653"/>
    <cellStyle name="Note 3 8 3 6" xfId="13666"/>
    <cellStyle name="Note 3 8 3 7" xfId="14012"/>
    <cellStyle name="Note 3 8 3 8" xfId="3310"/>
    <cellStyle name="Note 3 8 4" xfId="2152"/>
    <cellStyle name="Note 3 8 4 2" xfId="5296"/>
    <cellStyle name="Note 3 8 4 2 2" xfId="11732"/>
    <cellStyle name="Note 3 8 4 3" xfId="6770"/>
    <cellStyle name="Note 3 8 4 3 2" xfId="13057"/>
    <cellStyle name="Note 3 8 4 4" xfId="8696"/>
    <cellStyle name="Note 3 8 4 5" xfId="14720"/>
    <cellStyle name="Note 3 8 4 6" xfId="15414"/>
    <cellStyle name="Note 3 8 4 7" xfId="16032"/>
    <cellStyle name="Note 3 8 4 8" xfId="4679"/>
    <cellStyle name="Note 3 8 5" xfId="6289"/>
    <cellStyle name="Note 3 8 5 2" xfId="12640"/>
    <cellStyle name="Note 3 8 6" xfId="5230"/>
    <cellStyle name="Note 3 8 6 2" xfId="11673"/>
    <cellStyle name="Note 3 8 7" xfId="2936"/>
    <cellStyle name="Note 3 8 7 2" xfId="10174"/>
    <cellStyle name="Note 3 8 8" xfId="6478"/>
    <cellStyle name="Note 3 8 9" xfId="13525"/>
    <cellStyle name="Note 3 9" xfId="1076"/>
    <cellStyle name="Note 3 9 10" xfId="13878"/>
    <cellStyle name="Note 3 9 11" xfId="14155"/>
    <cellStyle name="Note 3 9 12" xfId="3603"/>
    <cellStyle name="Note 3 9 2" xfId="2035"/>
    <cellStyle name="Note 3 9 2 2" xfId="5888"/>
    <cellStyle name="Note 3 9 2 2 2" xfId="12277"/>
    <cellStyle name="Note 3 9 2 3" xfId="6653"/>
    <cellStyle name="Note 3 9 2 3 2" xfId="12940"/>
    <cellStyle name="Note 3 9 2 4" xfId="8579"/>
    <cellStyle name="Note 3 9 2 5" xfId="14603"/>
    <cellStyle name="Note 3 9 2 6" xfId="15297"/>
    <cellStyle name="Note 3 9 2 7" xfId="15915"/>
    <cellStyle name="Note 3 9 2 8" xfId="4562"/>
    <cellStyle name="Note 3 9 3" xfId="2163"/>
    <cellStyle name="Note 3 9 3 2" xfId="5171"/>
    <cellStyle name="Note 3 9 3 2 2" xfId="11620"/>
    <cellStyle name="Note 3 9 3 3" xfId="6781"/>
    <cellStyle name="Note 3 9 3 3 2" xfId="13068"/>
    <cellStyle name="Note 3 9 3 4" xfId="8707"/>
    <cellStyle name="Note 3 9 3 5" xfId="14731"/>
    <cellStyle name="Note 3 9 3 6" xfId="15425"/>
    <cellStyle name="Note 3 9 3 7" xfId="16043"/>
    <cellStyle name="Note 3 9 3 8" xfId="4690"/>
    <cellStyle name="Note 3 9 4" xfId="6100"/>
    <cellStyle name="Note 3 9 4 2" xfId="12472"/>
    <cellStyle name="Note 3 9 5" xfId="5228"/>
    <cellStyle name="Note 3 9 5 2" xfId="11671"/>
    <cellStyle name="Note 3 9 6" xfId="5968"/>
    <cellStyle name="Note 3 9 6 2" xfId="12347"/>
    <cellStyle name="Note 3 9 7" xfId="5411"/>
    <cellStyle name="Note 3 9 8" xfId="13824"/>
    <cellStyle name="Note 3 9 9" xfId="10715"/>
    <cellStyle name="Output 2" xfId="432"/>
    <cellStyle name="Output 3" xfId="433"/>
    <cellStyle name="Output 3 10" xfId="756"/>
    <cellStyle name="Output 3 10 2" xfId="2986"/>
    <cellStyle name="Output 3 10 2 2" xfId="10220"/>
    <cellStyle name="Output 3 10 3" xfId="6012"/>
    <cellStyle name="Output 3 10 3 2" xfId="12388"/>
    <cellStyle name="Output 3 10 4" xfId="7451"/>
    <cellStyle name="Output 3 10 5" xfId="13729"/>
    <cellStyle name="Output 3 10 6" xfId="14347"/>
    <cellStyle name="Output 3 10 7" xfId="14565"/>
    <cellStyle name="Output 3 10 8" xfId="3292"/>
    <cellStyle name="Output 3 11" xfId="2047"/>
    <cellStyle name="Output 3 11 2" xfId="5101"/>
    <cellStyle name="Output 3 11 2 2" xfId="11554"/>
    <cellStyle name="Output 3 11 3" xfId="6665"/>
    <cellStyle name="Output 3 11 3 2" xfId="12952"/>
    <cellStyle name="Output 3 11 4" xfId="8591"/>
    <cellStyle name="Output 3 11 5" xfId="14615"/>
    <cellStyle name="Output 3 11 6" xfId="15309"/>
    <cellStyle name="Output 3 11 7" xfId="15927"/>
    <cellStyle name="Output 3 11 8" xfId="4574"/>
    <cellStyle name="Output 3 12" xfId="6177"/>
    <cellStyle name="Output 3 12 2" xfId="12542"/>
    <cellStyle name="Output 3 13" xfId="3563"/>
    <cellStyle name="Output 3 13 2" xfId="10700"/>
    <cellStyle name="Output 3 14" xfId="5967"/>
    <cellStyle name="Output 3 14 2" xfId="12346"/>
    <cellStyle name="Output 3 15" xfId="6434"/>
    <cellStyle name="Output 3 16" xfId="13457"/>
    <cellStyle name="Output 3 17" xfId="14275"/>
    <cellStyle name="Output 3 18" xfId="14510"/>
    <cellStyle name="Output 3 19" xfId="15232"/>
    <cellStyle name="Output 3 2" xfId="474"/>
    <cellStyle name="Output 3 2 10" xfId="6220"/>
    <cellStyle name="Output 3 2 11" xfId="13485"/>
    <cellStyle name="Output 3 2 12" xfId="14284"/>
    <cellStyle name="Output 3 2 13" xfId="14517"/>
    <cellStyle name="Output 3 2 14" xfId="15236"/>
    <cellStyle name="Output 3 2 15" xfId="2587"/>
    <cellStyle name="Output 3 2 2" xfId="549"/>
    <cellStyle name="Output 3 2 2 10" xfId="14081"/>
    <cellStyle name="Output 3 2 2 11" xfId="14006"/>
    <cellStyle name="Output 3 2 2 12" xfId="13962"/>
    <cellStyle name="Output 3 2 2 13" xfId="2798"/>
    <cellStyle name="Output 3 2 2 2" xfId="1766"/>
    <cellStyle name="Output 3 2 2 2 10" xfId="4293"/>
    <cellStyle name="Output 3 2 2 2 2" xfId="2052"/>
    <cellStyle name="Output 3 2 2 2 2 2" xfId="5730"/>
    <cellStyle name="Output 3 2 2 2 2 2 2" xfId="12136"/>
    <cellStyle name="Output 3 2 2 2 2 3" xfId="6670"/>
    <cellStyle name="Output 3 2 2 2 2 3 2" xfId="12957"/>
    <cellStyle name="Output 3 2 2 2 2 4" xfId="8596"/>
    <cellStyle name="Output 3 2 2 2 2 5" xfId="14620"/>
    <cellStyle name="Output 3 2 2 2 2 6" xfId="15314"/>
    <cellStyle name="Output 3 2 2 2 2 7" xfId="15932"/>
    <cellStyle name="Output 3 2 2 2 2 8" xfId="4579"/>
    <cellStyle name="Output 3 2 2 2 3" xfId="2485"/>
    <cellStyle name="Output 3 2 2 2 3 2" xfId="5684"/>
    <cellStyle name="Output 3 2 2 2 3 2 2" xfId="12090"/>
    <cellStyle name="Output 3 2 2 2 3 3" xfId="7103"/>
    <cellStyle name="Output 3 2 2 2 3 3 2" xfId="13390"/>
    <cellStyle name="Output 3 2 2 2 3 4" xfId="9029"/>
    <cellStyle name="Output 3 2 2 2 3 5" xfId="15053"/>
    <cellStyle name="Output 3 2 2 2 3 6" xfId="15747"/>
    <cellStyle name="Output 3 2 2 2 3 7" xfId="16365"/>
    <cellStyle name="Output 3 2 2 2 3 8" xfId="5012"/>
    <cellStyle name="Output 3 2 2 2 4" xfId="5576"/>
    <cellStyle name="Output 3 2 2 2 4 2" xfId="11994"/>
    <cellStyle name="Output 3 2 2 2 5" xfId="6500"/>
    <cellStyle name="Output 3 2 2 2 5 2" xfId="12814"/>
    <cellStyle name="Output 3 2 2 2 6" xfId="8310"/>
    <cellStyle name="Output 3 2 2 2 7" xfId="14441"/>
    <cellStyle name="Output 3 2 2 2 8" xfId="15169"/>
    <cellStyle name="Output 3 2 2 2 9" xfId="15828"/>
    <cellStyle name="Output 3 2 2 3" xfId="739"/>
    <cellStyle name="Output 3 2 2 3 2" xfId="5343"/>
    <cellStyle name="Output 3 2 2 3 2 2" xfId="11778"/>
    <cellStyle name="Output 3 2 2 3 3" xfId="6146"/>
    <cellStyle name="Output 3 2 2 3 3 2" xfId="12512"/>
    <cellStyle name="Output 3 2 2 3 4" xfId="7434"/>
    <cellStyle name="Output 3 2 2 3 5" xfId="14240"/>
    <cellStyle name="Output 3 2 2 3 6" xfId="14425"/>
    <cellStyle name="Output 3 2 2 3 7" xfId="15155"/>
    <cellStyle name="Output 3 2 2 3 8" xfId="3275"/>
    <cellStyle name="Output 3 2 2 4" xfId="2233"/>
    <cellStyle name="Output 3 2 2 4 2" xfId="5511"/>
    <cellStyle name="Output 3 2 2 4 2 2" xfId="11936"/>
    <cellStyle name="Output 3 2 2 4 3" xfId="6851"/>
    <cellStyle name="Output 3 2 2 4 3 2" xfId="13138"/>
    <cellStyle name="Output 3 2 2 4 4" xfId="8777"/>
    <cellStyle name="Output 3 2 2 4 5" xfId="14801"/>
    <cellStyle name="Output 3 2 2 4 6" xfId="15495"/>
    <cellStyle name="Output 3 2 2 4 7" xfId="16113"/>
    <cellStyle name="Output 3 2 2 4 8" xfId="4760"/>
    <cellStyle name="Output 3 2 2 5" xfId="3576"/>
    <cellStyle name="Output 3 2 2 5 2" xfId="10712"/>
    <cellStyle name="Output 3 2 2 6" xfId="5065"/>
    <cellStyle name="Output 3 2 2 6 2" xfId="11518"/>
    <cellStyle name="Output 3 2 2 7" xfId="6600"/>
    <cellStyle name="Output 3 2 2 7 2" xfId="12893"/>
    <cellStyle name="Output 3 2 2 8" xfId="6273"/>
    <cellStyle name="Output 3 2 2 9" xfId="13542"/>
    <cellStyle name="Output 3 2 3" xfId="1100"/>
    <cellStyle name="Output 3 2 3 10" xfId="13828"/>
    <cellStyle name="Output 3 2 3 11" xfId="14156"/>
    <cellStyle name="Output 3 2 3 12" xfId="3627"/>
    <cellStyle name="Output 3 2 3 2" xfId="2408"/>
    <cellStyle name="Output 3 2 3 2 2" xfId="5738"/>
    <cellStyle name="Output 3 2 3 2 2 2" xfId="12143"/>
    <cellStyle name="Output 3 2 3 2 3" xfId="7026"/>
    <cellStyle name="Output 3 2 3 2 3 2" xfId="13313"/>
    <cellStyle name="Output 3 2 3 2 4" xfId="8952"/>
    <cellStyle name="Output 3 2 3 2 5" xfId="14976"/>
    <cellStyle name="Output 3 2 3 2 6" xfId="15670"/>
    <cellStyle name="Output 3 2 3 2 7" xfId="16288"/>
    <cellStyle name="Output 3 2 3 2 8" xfId="4935"/>
    <cellStyle name="Output 3 2 3 3" xfId="2309"/>
    <cellStyle name="Output 3 2 3 3 2" xfId="5188"/>
    <cellStyle name="Output 3 2 3 3 2 2" xfId="11637"/>
    <cellStyle name="Output 3 2 3 3 3" xfId="6927"/>
    <cellStyle name="Output 3 2 3 3 3 2" xfId="13214"/>
    <cellStyle name="Output 3 2 3 3 4" xfId="8853"/>
    <cellStyle name="Output 3 2 3 3 5" xfId="14877"/>
    <cellStyle name="Output 3 2 3 3 6" xfId="15571"/>
    <cellStyle name="Output 3 2 3 3 7" xfId="16189"/>
    <cellStyle name="Output 3 2 3 3 8" xfId="4836"/>
    <cellStyle name="Output 3 2 3 4" xfId="3001"/>
    <cellStyle name="Output 3 2 3 4 2" xfId="10235"/>
    <cellStyle name="Output 3 2 3 5" xfId="6336"/>
    <cellStyle name="Output 3 2 3 5 2" xfId="12679"/>
    <cellStyle name="Output 3 2 3 6" xfId="6592"/>
    <cellStyle name="Output 3 2 3 6 2" xfId="12888"/>
    <cellStyle name="Output 3 2 3 7" xfId="6184"/>
    <cellStyle name="Output 3 2 3 8" xfId="13840"/>
    <cellStyle name="Output 3 2 3 9" xfId="14135"/>
    <cellStyle name="Output 3 2 4" xfId="1529"/>
    <cellStyle name="Output 3 2 4 10" xfId="9927"/>
    <cellStyle name="Output 3 2 4 11" xfId="11278"/>
    <cellStyle name="Output 3 2 4 12" xfId="4056"/>
    <cellStyle name="Output 3 2 4 2" xfId="2194"/>
    <cellStyle name="Output 3 2 4 2 2" xfId="5674"/>
    <cellStyle name="Output 3 2 4 2 2 2" xfId="12081"/>
    <cellStyle name="Output 3 2 4 2 3" xfId="6812"/>
    <cellStyle name="Output 3 2 4 2 3 2" xfId="13099"/>
    <cellStyle name="Output 3 2 4 2 4" xfId="8738"/>
    <cellStyle name="Output 3 2 4 2 5" xfId="14762"/>
    <cellStyle name="Output 3 2 4 2 6" xfId="15456"/>
    <cellStyle name="Output 3 2 4 2 7" xfId="16074"/>
    <cellStyle name="Output 3 2 4 2 8" xfId="4721"/>
    <cellStyle name="Output 3 2 4 3" xfId="2082"/>
    <cellStyle name="Output 3 2 4 3 2" xfId="5239"/>
    <cellStyle name="Output 3 2 4 3 2 2" xfId="11681"/>
    <cellStyle name="Output 3 2 4 3 3" xfId="6700"/>
    <cellStyle name="Output 3 2 4 3 3 2" xfId="12987"/>
    <cellStyle name="Output 3 2 4 3 4" xfId="8626"/>
    <cellStyle name="Output 3 2 4 3 5" xfId="14650"/>
    <cellStyle name="Output 3 2 4 3 6" xfId="15344"/>
    <cellStyle name="Output 3 2 4 3 7" xfId="15962"/>
    <cellStyle name="Output 3 2 4 3 8" xfId="4609"/>
    <cellStyle name="Output 3 2 4 4" xfId="6179"/>
    <cellStyle name="Output 3 2 4 4 2" xfId="12544"/>
    <cellStyle name="Output 3 2 4 5" xfId="2951"/>
    <cellStyle name="Output 3 2 4 5 2" xfId="10187"/>
    <cellStyle name="Output 3 2 4 6" xfId="5434"/>
    <cellStyle name="Output 3 2 4 6 2" xfId="11863"/>
    <cellStyle name="Output 3 2 4 7" xfId="3008"/>
    <cellStyle name="Output 3 2 4 8" xfId="14103"/>
    <cellStyle name="Output 3 2 4 9" xfId="13659"/>
    <cellStyle name="Output 3 2 5" xfId="2324"/>
    <cellStyle name="Output 3 2 5 2" xfId="5672"/>
    <cellStyle name="Output 3 2 5 2 2" xfId="12079"/>
    <cellStyle name="Output 3 2 5 3" xfId="6942"/>
    <cellStyle name="Output 3 2 5 3 2" xfId="13229"/>
    <cellStyle name="Output 3 2 5 4" xfId="8868"/>
    <cellStyle name="Output 3 2 5 5" xfId="14892"/>
    <cellStyle name="Output 3 2 5 6" xfId="15586"/>
    <cellStyle name="Output 3 2 5 7" xfId="16204"/>
    <cellStyle name="Output 3 2 5 8" xfId="4851"/>
    <cellStyle name="Output 3 2 6" xfId="780"/>
    <cellStyle name="Output 3 2 6 2" xfId="6300"/>
    <cellStyle name="Output 3 2 6 2 2" xfId="12651"/>
    <cellStyle name="Output 3 2 6 3" xfId="6334"/>
    <cellStyle name="Output 3 2 6 3 2" xfId="12677"/>
    <cellStyle name="Output 3 2 6 4" xfId="7475"/>
    <cellStyle name="Output 3 2 6 5" xfId="13628"/>
    <cellStyle name="Output 3 2 6 6" xfId="14140"/>
    <cellStyle name="Output 3 2 6 7" xfId="13774"/>
    <cellStyle name="Output 3 2 6 8" xfId="3316"/>
    <cellStyle name="Output 3 2 7" xfId="6350"/>
    <cellStyle name="Output 3 2 7 2" xfId="12690"/>
    <cellStyle name="Output 3 2 8" xfId="5246"/>
    <cellStyle name="Output 3 2 8 2" xfId="11686"/>
    <cellStyle name="Output 3 2 9" xfId="2981"/>
    <cellStyle name="Output 3 2 9 2" xfId="10215"/>
    <cellStyle name="Output 3 20" xfId="2564"/>
    <cellStyle name="Output 3 3" xfId="499"/>
    <cellStyle name="Output 3 3 10" xfId="7207"/>
    <cellStyle name="Output 3 3 11" xfId="13510"/>
    <cellStyle name="Output 3 3 12" xfId="9881"/>
    <cellStyle name="Output 3 3 13" xfId="13448"/>
    <cellStyle name="Output 3 3 14" xfId="10028"/>
    <cellStyle name="Output 3 3 15" xfId="2612"/>
    <cellStyle name="Output 3 3 2" xfId="574"/>
    <cellStyle name="Output 3 3 2 10" xfId="14277"/>
    <cellStyle name="Output 3 3 2 11" xfId="14511"/>
    <cellStyle name="Output 3 3 2 12" xfId="15233"/>
    <cellStyle name="Output 3 3 2 13" xfId="2823"/>
    <cellStyle name="Output 3 3 2 2" xfId="1791"/>
    <cellStyle name="Output 3 3 2 2 10" xfId="4318"/>
    <cellStyle name="Output 3 3 2 2 2" xfId="2326"/>
    <cellStyle name="Output 3 3 2 2 2 2" xfId="5523"/>
    <cellStyle name="Output 3 3 2 2 2 2 2" xfId="11947"/>
    <cellStyle name="Output 3 3 2 2 2 3" xfId="6944"/>
    <cellStyle name="Output 3 3 2 2 2 3 2" xfId="13231"/>
    <cellStyle name="Output 3 3 2 2 2 4" xfId="8870"/>
    <cellStyle name="Output 3 3 2 2 2 5" xfId="14894"/>
    <cellStyle name="Output 3 3 2 2 2 6" xfId="15588"/>
    <cellStyle name="Output 3 3 2 2 2 7" xfId="16206"/>
    <cellStyle name="Output 3 3 2 2 2 8" xfId="4853"/>
    <cellStyle name="Output 3 3 2 2 3" xfId="2510"/>
    <cellStyle name="Output 3 3 2 2 3 2" xfId="6392"/>
    <cellStyle name="Output 3 3 2 2 3 2 2" xfId="12728"/>
    <cellStyle name="Output 3 3 2 2 3 3" xfId="7128"/>
    <cellStyle name="Output 3 3 2 2 3 3 2" xfId="13415"/>
    <cellStyle name="Output 3 3 2 2 3 4" xfId="9054"/>
    <cellStyle name="Output 3 3 2 2 3 5" xfId="15078"/>
    <cellStyle name="Output 3 3 2 2 3 6" xfId="15772"/>
    <cellStyle name="Output 3 3 2 2 3 7" xfId="16390"/>
    <cellStyle name="Output 3 3 2 2 3 8" xfId="5037"/>
    <cellStyle name="Output 3 3 2 2 4" xfId="3051"/>
    <cellStyle name="Output 3 3 2 2 4 2" xfId="10281"/>
    <cellStyle name="Output 3 3 2 2 5" xfId="6525"/>
    <cellStyle name="Output 3 3 2 2 5 2" xfId="12839"/>
    <cellStyle name="Output 3 3 2 2 6" xfId="8335"/>
    <cellStyle name="Output 3 3 2 2 7" xfId="14466"/>
    <cellStyle name="Output 3 3 2 2 8" xfId="15194"/>
    <cellStyle name="Output 3 3 2 2 9" xfId="15853"/>
    <cellStyle name="Output 3 3 2 3" xfId="2313"/>
    <cellStyle name="Output 3 3 2 3 2" xfId="5584"/>
    <cellStyle name="Output 3 3 2 3 2 2" xfId="12002"/>
    <cellStyle name="Output 3 3 2 3 3" xfId="6931"/>
    <cellStyle name="Output 3 3 2 3 3 2" xfId="13218"/>
    <cellStyle name="Output 3 3 2 3 4" xfId="8857"/>
    <cellStyle name="Output 3 3 2 3 5" xfId="14881"/>
    <cellStyle name="Output 3 3 2 3 6" xfId="15575"/>
    <cellStyle name="Output 3 3 2 3 7" xfId="16193"/>
    <cellStyle name="Output 3 3 2 3 8" xfId="4840"/>
    <cellStyle name="Output 3 3 2 4" xfId="2040"/>
    <cellStyle name="Output 3 3 2 4 2" xfId="5272"/>
    <cellStyle name="Output 3 3 2 4 2 2" xfId="11709"/>
    <cellStyle name="Output 3 3 2 4 3" xfId="6658"/>
    <cellStyle name="Output 3 3 2 4 3 2" xfId="12945"/>
    <cellStyle name="Output 3 3 2 4 4" xfId="8584"/>
    <cellStyle name="Output 3 3 2 4 5" xfId="14608"/>
    <cellStyle name="Output 3 3 2 4 6" xfId="15302"/>
    <cellStyle name="Output 3 3 2 4 7" xfId="15920"/>
    <cellStyle name="Output 3 3 2 4 8" xfId="4567"/>
    <cellStyle name="Output 3 3 2 5" xfId="2868"/>
    <cellStyle name="Output 3 3 2 5 2" xfId="10111"/>
    <cellStyle name="Output 3 3 2 6" xfId="2974"/>
    <cellStyle name="Output 3 3 2 6 2" xfId="10208"/>
    <cellStyle name="Output 3 3 2 7" xfId="6617"/>
    <cellStyle name="Output 3 3 2 7 2" xfId="12904"/>
    <cellStyle name="Output 3 3 2 8" xfId="7197"/>
    <cellStyle name="Output 3 3 2 9" xfId="13567"/>
    <cellStyle name="Output 3 3 3" xfId="1125"/>
    <cellStyle name="Output 3 3 3 10" xfId="14414"/>
    <cellStyle name="Output 3 3 3 11" xfId="15146"/>
    <cellStyle name="Output 3 3 3 12" xfId="3652"/>
    <cellStyle name="Output 3 3 3 2" xfId="2214"/>
    <cellStyle name="Output 3 3 3 2 2" xfId="5602"/>
    <cellStyle name="Output 3 3 3 2 2 2" xfId="12017"/>
    <cellStyle name="Output 3 3 3 2 3" xfId="6832"/>
    <cellStyle name="Output 3 3 3 2 3 2" xfId="13119"/>
    <cellStyle name="Output 3 3 3 2 4" xfId="8758"/>
    <cellStyle name="Output 3 3 3 2 5" xfId="14782"/>
    <cellStyle name="Output 3 3 3 2 6" xfId="15476"/>
    <cellStyle name="Output 3 3 3 2 7" xfId="16094"/>
    <cellStyle name="Output 3 3 3 2 8" xfId="4741"/>
    <cellStyle name="Output 3 3 3 3" xfId="826"/>
    <cellStyle name="Output 3 3 3 3 2" xfId="6128"/>
    <cellStyle name="Output 3 3 3 3 2 2" xfId="12496"/>
    <cellStyle name="Output 3 3 3 3 3" xfId="5103"/>
    <cellStyle name="Output 3 3 3 3 3 2" xfId="11556"/>
    <cellStyle name="Output 3 3 3 3 4" xfId="7521"/>
    <cellStyle name="Output 3 3 3 3 5" xfId="13520"/>
    <cellStyle name="Output 3 3 3 3 6" xfId="14264"/>
    <cellStyle name="Output 3 3 3 3 7" xfId="14499"/>
    <cellStyle name="Output 3 3 3 3 8" xfId="3362"/>
    <cellStyle name="Output 3 3 3 4" xfId="5344"/>
    <cellStyle name="Output 3 3 3 4 2" xfId="11779"/>
    <cellStyle name="Output 3 3 3 5" xfId="5143"/>
    <cellStyle name="Output 3 3 3 5 2" xfId="11592"/>
    <cellStyle name="Output 3 3 3 6" xfId="5930"/>
    <cellStyle name="Output 3 3 3 6 2" xfId="12315"/>
    <cellStyle name="Output 3 3 3 7" xfId="7208"/>
    <cellStyle name="Output 3 3 3 8" xfId="13865"/>
    <cellStyle name="Output 3 3 3 9" xfId="14228"/>
    <cellStyle name="Output 3 3 4" xfId="1554"/>
    <cellStyle name="Output 3 3 4 10" xfId="13751"/>
    <cellStyle name="Output 3 3 4 11" xfId="13519"/>
    <cellStyle name="Output 3 3 4 12" xfId="4081"/>
    <cellStyle name="Output 3 3 4 2" xfId="961"/>
    <cellStyle name="Output 3 3 4 2 2" xfId="5398"/>
    <cellStyle name="Output 3 3 4 2 2 2" xfId="11832"/>
    <cellStyle name="Output 3 3 4 2 3" xfId="5558"/>
    <cellStyle name="Output 3 3 4 2 3 2" xfId="11978"/>
    <cellStyle name="Output 3 3 4 2 4" xfId="7656"/>
    <cellStyle name="Output 3 3 4 2 5" xfId="13936"/>
    <cellStyle name="Output 3 3 4 2 6" xfId="13870"/>
    <cellStyle name="Output 3 3 4 2 7" xfId="14192"/>
    <cellStyle name="Output 3 3 4 2 8" xfId="3497"/>
    <cellStyle name="Output 3 3 4 3" xfId="2339"/>
    <cellStyle name="Output 3 3 4 3 2" xfId="5832"/>
    <cellStyle name="Output 3 3 4 3 2 2" xfId="12228"/>
    <cellStyle name="Output 3 3 4 3 3" xfId="6957"/>
    <cellStyle name="Output 3 3 4 3 3 2" xfId="13244"/>
    <cellStyle name="Output 3 3 4 3 4" xfId="8883"/>
    <cellStyle name="Output 3 3 4 3 5" xfId="14907"/>
    <cellStyle name="Output 3 3 4 3 6" xfId="15601"/>
    <cellStyle name="Output 3 3 4 3 7" xfId="16219"/>
    <cellStyle name="Output 3 3 4 3 8" xfId="4866"/>
    <cellStyle name="Output 3 3 4 4" xfId="6360"/>
    <cellStyle name="Output 3 3 4 4 2" xfId="12700"/>
    <cellStyle name="Output 3 3 4 5" xfId="2979"/>
    <cellStyle name="Output 3 3 4 5 2" xfId="10213"/>
    <cellStyle name="Output 3 3 4 6" xfId="6204"/>
    <cellStyle name="Output 3 3 4 6 2" xfId="12566"/>
    <cellStyle name="Output 3 3 4 7" xfId="6616"/>
    <cellStyle name="Output 3 3 4 8" xfId="14128"/>
    <cellStyle name="Output 3 3 4 9" xfId="13678"/>
    <cellStyle name="Output 3 3 5" xfId="772"/>
    <cellStyle name="Output 3 3 5 2" xfId="6301"/>
    <cellStyle name="Output 3 3 5 2 2" xfId="12652"/>
    <cellStyle name="Output 3 3 5 3" xfId="6295"/>
    <cellStyle name="Output 3 3 5 3 2" xfId="12646"/>
    <cellStyle name="Output 3 3 5 4" xfId="7467"/>
    <cellStyle name="Output 3 3 5 5" xfId="14327"/>
    <cellStyle name="Output 3 3 5 6" xfId="14550"/>
    <cellStyle name="Output 3 3 5 7" xfId="15253"/>
    <cellStyle name="Output 3 3 5 8" xfId="3308"/>
    <cellStyle name="Output 3 3 6" xfId="2022"/>
    <cellStyle name="Output 3 3 6 2" xfId="5298"/>
    <cellStyle name="Output 3 3 6 2 2" xfId="11734"/>
    <cellStyle name="Output 3 3 6 3" xfId="6640"/>
    <cellStyle name="Output 3 3 6 3 2" xfId="12927"/>
    <cellStyle name="Output 3 3 6 4" xfId="8566"/>
    <cellStyle name="Output 3 3 6 5" xfId="14590"/>
    <cellStyle name="Output 3 3 6 6" xfId="15284"/>
    <cellStyle name="Output 3 3 6 7" xfId="15902"/>
    <cellStyle name="Output 3 3 6 8" xfId="4549"/>
    <cellStyle name="Output 3 3 7" xfId="5926"/>
    <cellStyle name="Output 3 3 7 2" xfId="12311"/>
    <cellStyle name="Output 3 3 8" xfId="3053"/>
    <cellStyle name="Output 3 3 8 2" xfId="10283"/>
    <cellStyle name="Output 3 3 9" xfId="6188"/>
    <cellStyle name="Output 3 3 9 2" xfId="12552"/>
    <cellStyle name="Output 3 4" xfId="494"/>
    <cellStyle name="Output 3 4 10" xfId="6457"/>
    <cellStyle name="Output 3 4 11" xfId="13505"/>
    <cellStyle name="Output 3 4 12" xfId="11314"/>
    <cellStyle name="Output 3 4 13" xfId="13444"/>
    <cellStyle name="Output 3 4 14" xfId="10022"/>
    <cellStyle name="Output 3 4 15" xfId="2607"/>
    <cellStyle name="Output 3 4 2" xfId="569"/>
    <cellStyle name="Output 3 4 2 10" xfId="13891"/>
    <cellStyle name="Output 3 4 2 11" xfId="13871"/>
    <cellStyle name="Output 3 4 2 12" xfId="13737"/>
    <cellStyle name="Output 3 4 2 13" xfId="2818"/>
    <cellStyle name="Output 3 4 2 2" xfId="1786"/>
    <cellStyle name="Output 3 4 2 2 10" xfId="4313"/>
    <cellStyle name="Output 3 4 2 2 2" xfId="2345"/>
    <cellStyle name="Output 3 4 2 2 2 2" xfId="5975"/>
    <cellStyle name="Output 3 4 2 2 2 2 2" xfId="12354"/>
    <cellStyle name="Output 3 4 2 2 2 3" xfId="6963"/>
    <cellStyle name="Output 3 4 2 2 2 3 2" xfId="13250"/>
    <cellStyle name="Output 3 4 2 2 2 4" xfId="8889"/>
    <cellStyle name="Output 3 4 2 2 2 5" xfId="14913"/>
    <cellStyle name="Output 3 4 2 2 2 6" xfId="15607"/>
    <cellStyle name="Output 3 4 2 2 2 7" xfId="16225"/>
    <cellStyle name="Output 3 4 2 2 2 8" xfId="4872"/>
    <cellStyle name="Output 3 4 2 2 3" xfId="2505"/>
    <cellStyle name="Output 3 4 2 2 3 2" xfId="3027"/>
    <cellStyle name="Output 3 4 2 2 3 2 2" xfId="10259"/>
    <cellStyle name="Output 3 4 2 2 3 3" xfId="7123"/>
    <cellStyle name="Output 3 4 2 2 3 3 2" xfId="13410"/>
    <cellStyle name="Output 3 4 2 2 3 4" xfId="9049"/>
    <cellStyle name="Output 3 4 2 2 3 5" xfId="15073"/>
    <cellStyle name="Output 3 4 2 2 3 6" xfId="15767"/>
    <cellStyle name="Output 3 4 2 2 3 7" xfId="16385"/>
    <cellStyle name="Output 3 4 2 2 3 8" xfId="5032"/>
    <cellStyle name="Output 3 4 2 2 4" xfId="5325"/>
    <cellStyle name="Output 3 4 2 2 4 2" xfId="11761"/>
    <cellStyle name="Output 3 4 2 2 5" xfId="6520"/>
    <cellStyle name="Output 3 4 2 2 5 2" xfId="12834"/>
    <cellStyle name="Output 3 4 2 2 6" xfId="8330"/>
    <cellStyle name="Output 3 4 2 2 7" xfId="14461"/>
    <cellStyle name="Output 3 4 2 2 8" xfId="15189"/>
    <cellStyle name="Output 3 4 2 2 9" xfId="15848"/>
    <cellStyle name="Output 3 4 2 3" xfId="2037"/>
    <cellStyle name="Output 3 4 2 3 2" xfId="6036"/>
    <cellStyle name="Output 3 4 2 3 2 2" xfId="12411"/>
    <cellStyle name="Output 3 4 2 3 3" xfId="6655"/>
    <cellStyle name="Output 3 4 2 3 3 2" xfId="12942"/>
    <cellStyle name="Output 3 4 2 3 4" xfId="8581"/>
    <cellStyle name="Output 3 4 2 3 5" xfId="14605"/>
    <cellStyle name="Output 3 4 2 3 6" xfId="15299"/>
    <cellStyle name="Output 3 4 2 3 7" xfId="15917"/>
    <cellStyle name="Output 3 4 2 3 8" xfId="4564"/>
    <cellStyle name="Output 3 4 2 4" xfId="820"/>
    <cellStyle name="Output 3 4 2 4 2" xfId="6330"/>
    <cellStyle name="Output 3 4 2 4 2 2" xfId="12675"/>
    <cellStyle name="Output 3 4 2 4 3" xfId="5370"/>
    <cellStyle name="Output 3 4 2 4 3 2" xfId="11804"/>
    <cellStyle name="Output 3 4 2 4 4" xfId="7515"/>
    <cellStyle name="Output 3 4 2 4 5" xfId="13819"/>
    <cellStyle name="Output 3 4 2 4 6" xfId="14193"/>
    <cellStyle name="Output 3 4 2 4 7" xfId="14383"/>
    <cellStyle name="Output 3 4 2 4 8" xfId="3356"/>
    <cellStyle name="Output 3 4 2 5" xfId="3114"/>
    <cellStyle name="Output 3 4 2 5 2" xfId="10344"/>
    <cellStyle name="Output 3 4 2 6" xfId="5909"/>
    <cellStyle name="Output 3 4 2 6 2" xfId="12294"/>
    <cellStyle name="Output 3 4 2 7" xfId="6565"/>
    <cellStyle name="Output 3 4 2 7 2" xfId="12873"/>
    <cellStyle name="Output 3 4 2 8" xfId="6449"/>
    <cellStyle name="Output 3 4 2 9" xfId="13562"/>
    <cellStyle name="Output 3 4 3" xfId="1120"/>
    <cellStyle name="Output 3 4 3 10" xfId="13976"/>
    <cellStyle name="Output 3 4 3 11" xfId="14026"/>
    <cellStyle name="Output 3 4 3 12" xfId="3647"/>
    <cellStyle name="Output 3 4 3 2" xfId="2227"/>
    <cellStyle name="Output 3 4 3 2 2" xfId="5542"/>
    <cellStyle name="Output 3 4 3 2 2 2" xfId="11964"/>
    <cellStyle name="Output 3 4 3 2 3" xfId="6845"/>
    <cellStyle name="Output 3 4 3 2 3 2" xfId="13132"/>
    <cellStyle name="Output 3 4 3 2 4" xfId="8771"/>
    <cellStyle name="Output 3 4 3 2 5" xfId="14795"/>
    <cellStyle name="Output 3 4 3 2 6" xfId="15489"/>
    <cellStyle name="Output 3 4 3 2 7" xfId="16107"/>
    <cellStyle name="Output 3 4 3 2 8" xfId="4754"/>
    <cellStyle name="Output 3 4 3 3" xfId="2181"/>
    <cellStyle name="Output 3 4 3 3 2" xfId="3087"/>
    <cellStyle name="Output 3 4 3 3 2 2" xfId="10317"/>
    <cellStyle name="Output 3 4 3 3 3" xfId="6799"/>
    <cellStyle name="Output 3 4 3 3 3 2" xfId="13086"/>
    <cellStyle name="Output 3 4 3 3 4" xfId="8725"/>
    <cellStyle name="Output 3 4 3 3 5" xfId="14749"/>
    <cellStyle name="Output 3 4 3 3 6" xfId="15443"/>
    <cellStyle name="Output 3 4 3 3 7" xfId="16061"/>
    <cellStyle name="Output 3 4 3 3 8" xfId="4708"/>
    <cellStyle name="Output 3 4 3 4" xfId="5911"/>
    <cellStyle name="Output 3 4 3 4 2" xfId="12296"/>
    <cellStyle name="Output 3 4 3 5" xfId="5717"/>
    <cellStyle name="Output 3 4 3 5 2" xfId="12123"/>
    <cellStyle name="Output 3 4 3 6" xfId="6429"/>
    <cellStyle name="Output 3 4 3 6 2" xfId="12761"/>
    <cellStyle name="Output 3 4 3 7" xfId="5610"/>
    <cellStyle name="Output 3 4 3 8" xfId="13860"/>
    <cellStyle name="Output 3 4 3 9" xfId="14054"/>
    <cellStyle name="Output 3 4 4" xfId="1549"/>
    <cellStyle name="Output 3 4 4 10" xfId="14391"/>
    <cellStyle name="Output 3 4 4 11" xfId="15128"/>
    <cellStyle name="Output 3 4 4 12" xfId="4076"/>
    <cellStyle name="Output 3 4 4 2" xfId="2411"/>
    <cellStyle name="Output 3 4 4 2 2" xfId="5423"/>
    <cellStyle name="Output 3 4 4 2 2 2" xfId="11853"/>
    <cellStyle name="Output 3 4 4 2 3" xfId="7029"/>
    <cellStyle name="Output 3 4 4 2 3 2" xfId="13316"/>
    <cellStyle name="Output 3 4 4 2 4" xfId="8955"/>
    <cellStyle name="Output 3 4 4 2 5" xfId="14979"/>
    <cellStyle name="Output 3 4 4 2 6" xfId="15673"/>
    <cellStyle name="Output 3 4 4 2 7" xfId="16291"/>
    <cellStyle name="Output 3 4 4 2 8" xfId="4938"/>
    <cellStyle name="Output 3 4 4 3" xfId="2368"/>
    <cellStyle name="Output 3 4 4 3 2" xfId="6004"/>
    <cellStyle name="Output 3 4 4 3 2 2" xfId="12380"/>
    <cellStyle name="Output 3 4 4 3 3" xfId="6986"/>
    <cellStyle name="Output 3 4 4 3 3 2" xfId="13273"/>
    <cellStyle name="Output 3 4 4 3 4" xfId="8912"/>
    <cellStyle name="Output 3 4 4 3 5" xfId="14936"/>
    <cellStyle name="Output 3 4 4 3 6" xfId="15630"/>
    <cellStyle name="Output 3 4 4 3 7" xfId="16248"/>
    <cellStyle name="Output 3 4 4 3 8" xfId="4895"/>
    <cellStyle name="Output 3 4 4 4" xfId="5286"/>
    <cellStyle name="Output 3 4 4 4 2" xfId="11722"/>
    <cellStyle name="Output 3 4 4 5" xfId="6387"/>
    <cellStyle name="Output 3 4 4 5 2" xfId="12723"/>
    <cellStyle name="Output 3 4 4 6" xfId="5092"/>
    <cellStyle name="Output 3 4 4 6 2" xfId="11545"/>
    <cellStyle name="Output 3 4 4 7" xfId="6554"/>
    <cellStyle name="Output 3 4 4 8" xfId="14123"/>
    <cellStyle name="Output 3 4 4 9" xfId="14202"/>
    <cellStyle name="Output 3 4 5" xfId="767"/>
    <cellStyle name="Output 3 4 5 2" xfId="6243"/>
    <cellStyle name="Output 3 4 5 2 2" xfId="12600"/>
    <cellStyle name="Output 3 4 5 3" xfId="5076"/>
    <cellStyle name="Output 3 4 5 3 2" xfId="11529"/>
    <cellStyle name="Output 3 4 5 4" xfId="7462"/>
    <cellStyle name="Output 3 4 5 5" xfId="13981"/>
    <cellStyle name="Output 3 4 5 6" xfId="13722"/>
    <cellStyle name="Output 3 4 5 7" xfId="13672"/>
    <cellStyle name="Output 3 4 5 8" xfId="3303"/>
    <cellStyle name="Output 3 4 6" xfId="2413"/>
    <cellStyle name="Output 3 4 6 2" xfId="5817"/>
    <cellStyle name="Output 3 4 6 2 2" xfId="12214"/>
    <cellStyle name="Output 3 4 6 3" xfId="7031"/>
    <cellStyle name="Output 3 4 6 3 2" xfId="13318"/>
    <cellStyle name="Output 3 4 6 4" xfId="8957"/>
    <cellStyle name="Output 3 4 6 5" xfId="14981"/>
    <cellStyle name="Output 3 4 6 6" xfId="15675"/>
    <cellStyle name="Output 3 4 6 7" xfId="16293"/>
    <cellStyle name="Output 3 4 6 8" xfId="4940"/>
    <cellStyle name="Output 3 4 7" xfId="5436"/>
    <cellStyle name="Output 3 4 7 2" xfId="11865"/>
    <cellStyle name="Output 3 4 8" xfId="6377"/>
    <cellStyle name="Output 3 4 8 2" xfId="12713"/>
    <cellStyle name="Output 3 4 9" xfId="5212"/>
    <cellStyle name="Output 3 4 9 2" xfId="11658"/>
    <cellStyle name="Output 3 5" xfId="648"/>
    <cellStyle name="Output 3 5 10" xfId="6480"/>
    <cellStyle name="Output 3 5 11" xfId="13619"/>
    <cellStyle name="Output 3 5 12" xfId="13706"/>
    <cellStyle name="Output 3 5 13" xfId="13818"/>
    <cellStyle name="Output 3 5 14" xfId="13882"/>
    <cellStyle name="Output 3 5 15" xfId="2732"/>
    <cellStyle name="Output 3 5 2" xfId="1042"/>
    <cellStyle name="Output 3 5 2 10" xfId="13671"/>
    <cellStyle name="Output 3 5 2 11" xfId="9947"/>
    <cellStyle name="Output 3 5 2 12" xfId="13814"/>
    <cellStyle name="Output 3 5 2 13" xfId="2842"/>
    <cellStyle name="Output 3 5 2 2" xfId="1810"/>
    <cellStyle name="Output 3 5 2 2 10" xfId="4337"/>
    <cellStyle name="Output 3 5 2 2 2" xfId="2177"/>
    <cellStyle name="Output 3 5 2 2 2 2" xfId="5099"/>
    <cellStyle name="Output 3 5 2 2 2 2 2" xfId="11552"/>
    <cellStyle name="Output 3 5 2 2 2 3" xfId="6795"/>
    <cellStyle name="Output 3 5 2 2 2 3 2" xfId="13082"/>
    <cellStyle name="Output 3 5 2 2 2 4" xfId="8721"/>
    <cellStyle name="Output 3 5 2 2 2 5" xfId="14745"/>
    <cellStyle name="Output 3 5 2 2 2 6" xfId="15439"/>
    <cellStyle name="Output 3 5 2 2 2 7" xfId="16057"/>
    <cellStyle name="Output 3 5 2 2 2 8" xfId="4704"/>
    <cellStyle name="Output 3 5 2 2 3" xfId="2529"/>
    <cellStyle name="Output 3 5 2 2 3 2" xfId="6411"/>
    <cellStyle name="Output 3 5 2 2 3 2 2" xfId="12747"/>
    <cellStyle name="Output 3 5 2 2 3 3" xfId="7147"/>
    <cellStyle name="Output 3 5 2 2 3 3 2" xfId="13434"/>
    <cellStyle name="Output 3 5 2 2 3 4" xfId="9073"/>
    <cellStyle name="Output 3 5 2 2 3 5" xfId="15097"/>
    <cellStyle name="Output 3 5 2 2 3 6" xfId="15791"/>
    <cellStyle name="Output 3 5 2 2 3 7" xfId="16409"/>
    <cellStyle name="Output 3 5 2 2 3 8" xfId="5056"/>
    <cellStyle name="Output 3 5 2 2 4" xfId="5650"/>
    <cellStyle name="Output 3 5 2 2 4 2" xfId="12059"/>
    <cellStyle name="Output 3 5 2 2 5" xfId="6544"/>
    <cellStyle name="Output 3 5 2 2 5 2" xfId="12858"/>
    <cellStyle name="Output 3 5 2 2 6" xfId="8354"/>
    <cellStyle name="Output 3 5 2 2 7" xfId="14485"/>
    <cellStyle name="Output 3 5 2 2 8" xfId="15213"/>
    <cellStyle name="Output 3 5 2 2 9" xfId="15872"/>
    <cellStyle name="Output 3 5 2 3" xfId="2063"/>
    <cellStyle name="Output 3 5 2 3 2" xfId="5900"/>
    <cellStyle name="Output 3 5 2 3 2 2" xfId="12287"/>
    <cellStyle name="Output 3 5 2 3 3" xfId="6681"/>
    <cellStyle name="Output 3 5 2 3 3 2" xfId="12968"/>
    <cellStyle name="Output 3 5 2 3 4" xfId="8607"/>
    <cellStyle name="Output 3 5 2 3 5" xfId="14631"/>
    <cellStyle name="Output 3 5 2 3 6" xfId="15325"/>
    <cellStyle name="Output 3 5 2 3 7" xfId="15943"/>
    <cellStyle name="Output 3 5 2 3 8" xfId="4590"/>
    <cellStyle name="Output 3 5 2 4" xfId="2049"/>
    <cellStyle name="Output 3 5 2 4 2" xfId="5193"/>
    <cellStyle name="Output 3 5 2 4 2 2" xfId="11642"/>
    <cellStyle name="Output 3 5 2 4 3" xfId="6667"/>
    <cellStyle name="Output 3 5 2 4 3 2" xfId="12954"/>
    <cellStyle name="Output 3 5 2 4 4" xfId="8593"/>
    <cellStyle name="Output 3 5 2 4 5" xfId="14617"/>
    <cellStyle name="Output 3 5 2 4 6" xfId="15311"/>
    <cellStyle name="Output 3 5 2 4 7" xfId="15929"/>
    <cellStyle name="Output 3 5 2 4 8" xfId="4576"/>
    <cellStyle name="Output 3 5 2 5" xfId="6198"/>
    <cellStyle name="Output 3 5 2 5 2" xfId="12561"/>
    <cellStyle name="Output 3 5 2 6" xfId="5395"/>
    <cellStyle name="Output 3 5 2 6 2" xfId="11829"/>
    <cellStyle name="Output 3 5 2 7" xfId="5855"/>
    <cellStyle name="Output 3 5 2 7 2" xfId="12248"/>
    <cellStyle name="Output 3 5 2 8" xfId="5433"/>
    <cellStyle name="Output 3 5 2 9" xfId="13800"/>
    <cellStyle name="Output 3 5 3" xfId="1199"/>
    <cellStyle name="Output 3 5 3 10" xfId="14042"/>
    <cellStyle name="Output 3 5 3 11" xfId="13895"/>
    <cellStyle name="Output 3 5 3 12" xfId="3726"/>
    <cellStyle name="Output 3 5 3 2" xfId="2108"/>
    <cellStyle name="Output 3 5 3 2 2" xfId="6008"/>
    <cellStyle name="Output 3 5 3 2 2 2" xfId="12384"/>
    <cellStyle name="Output 3 5 3 2 3" xfId="6726"/>
    <cellStyle name="Output 3 5 3 2 3 2" xfId="13013"/>
    <cellStyle name="Output 3 5 3 2 4" xfId="8652"/>
    <cellStyle name="Output 3 5 3 2 5" xfId="14676"/>
    <cellStyle name="Output 3 5 3 2 6" xfId="15370"/>
    <cellStyle name="Output 3 5 3 2 7" xfId="15988"/>
    <cellStyle name="Output 3 5 3 2 8" xfId="4635"/>
    <cellStyle name="Output 3 5 3 3" xfId="2048"/>
    <cellStyle name="Output 3 5 3 3 2" xfId="3226"/>
    <cellStyle name="Output 3 5 3 3 2 2" xfId="10454"/>
    <cellStyle name="Output 3 5 3 3 3" xfId="6666"/>
    <cellStyle name="Output 3 5 3 3 3 2" xfId="12953"/>
    <cellStyle name="Output 3 5 3 3 4" xfId="8592"/>
    <cellStyle name="Output 3 5 3 3 5" xfId="14616"/>
    <cellStyle name="Output 3 5 3 3 6" xfId="15310"/>
    <cellStyle name="Output 3 5 3 3 7" xfId="15928"/>
    <cellStyle name="Output 3 5 3 3 8" xfId="4575"/>
    <cellStyle name="Output 3 5 3 4" xfId="5998"/>
    <cellStyle name="Output 3 5 3 4 2" xfId="12375"/>
    <cellStyle name="Output 3 5 3 5" xfId="6231"/>
    <cellStyle name="Output 3 5 3 5 2" xfId="12589"/>
    <cellStyle name="Output 3 5 3 6" xfId="6582"/>
    <cellStyle name="Output 3 5 3 6 2" xfId="12883"/>
    <cellStyle name="Output 3 5 3 7" xfId="7189"/>
    <cellStyle name="Output 3 5 3 8" xfId="13915"/>
    <cellStyle name="Output 3 5 3 9" xfId="13881"/>
    <cellStyle name="Output 3 5 4" xfId="1700"/>
    <cellStyle name="Output 3 5 4 10" xfId="15141"/>
    <cellStyle name="Output 3 5 4 11" xfId="15816"/>
    <cellStyle name="Output 3 5 4 12" xfId="4227"/>
    <cellStyle name="Output 3 5 4 2" xfId="2178"/>
    <cellStyle name="Output 3 5 4 2 2" xfId="3083"/>
    <cellStyle name="Output 3 5 4 2 2 2" xfId="10313"/>
    <cellStyle name="Output 3 5 4 2 3" xfId="6796"/>
    <cellStyle name="Output 3 5 4 2 3 2" xfId="13083"/>
    <cellStyle name="Output 3 5 4 2 4" xfId="8722"/>
    <cellStyle name="Output 3 5 4 2 5" xfId="14746"/>
    <cellStyle name="Output 3 5 4 2 6" xfId="15440"/>
    <cellStyle name="Output 3 5 4 2 7" xfId="16058"/>
    <cellStyle name="Output 3 5 4 2 8" xfId="4705"/>
    <cellStyle name="Output 3 5 4 3" xfId="2473"/>
    <cellStyle name="Output 3 5 4 3 2" xfId="5737"/>
    <cellStyle name="Output 3 5 4 3 2 2" xfId="12142"/>
    <cellStyle name="Output 3 5 4 3 3" xfId="7091"/>
    <cellStyle name="Output 3 5 4 3 3 2" xfId="13378"/>
    <cellStyle name="Output 3 5 4 3 4" xfId="9017"/>
    <cellStyle name="Output 3 5 4 3 5" xfId="15041"/>
    <cellStyle name="Output 3 5 4 3 6" xfId="15735"/>
    <cellStyle name="Output 3 5 4 3 7" xfId="16353"/>
    <cellStyle name="Output 3 5 4 3 8" xfId="5000"/>
    <cellStyle name="Output 3 5 4 4" xfId="5204"/>
    <cellStyle name="Output 3 5 4 4 2" xfId="11651"/>
    <cellStyle name="Output 3 5 4 5" xfId="6470"/>
    <cellStyle name="Output 3 5 4 5 2" xfId="12793"/>
    <cellStyle name="Output 3 5 4 6" xfId="3018"/>
    <cellStyle name="Output 3 5 4 6 2" xfId="10250"/>
    <cellStyle name="Output 3 5 4 7" xfId="6375"/>
    <cellStyle name="Output 3 5 4 8" xfId="14220"/>
    <cellStyle name="Output 3 5 4 9" xfId="14408"/>
    <cellStyle name="Output 3 5 5" xfId="2335"/>
    <cellStyle name="Output 3 5 5 2" xfId="5773"/>
    <cellStyle name="Output 3 5 5 2 2" xfId="12171"/>
    <cellStyle name="Output 3 5 5 3" xfId="6953"/>
    <cellStyle name="Output 3 5 5 3 2" xfId="13240"/>
    <cellStyle name="Output 3 5 5 4" xfId="8879"/>
    <cellStyle name="Output 3 5 5 5" xfId="14903"/>
    <cellStyle name="Output 3 5 5 6" xfId="15597"/>
    <cellStyle name="Output 3 5 5 7" xfId="16215"/>
    <cellStyle name="Output 3 5 5 8" xfId="4862"/>
    <cellStyle name="Output 3 5 6" xfId="775"/>
    <cellStyle name="Output 3 5 6 2" xfId="6113"/>
    <cellStyle name="Output 3 5 6 2 2" xfId="12483"/>
    <cellStyle name="Output 3 5 6 3" xfId="5220"/>
    <cellStyle name="Output 3 5 6 3 2" xfId="11665"/>
    <cellStyle name="Output 3 5 6 4" xfId="7470"/>
    <cellStyle name="Output 3 5 6 5" xfId="13763"/>
    <cellStyle name="Output 3 5 6 6" xfId="13997"/>
    <cellStyle name="Output 3 5 6 7" xfId="13660"/>
    <cellStyle name="Output 3 5 6 8" xfId="3311"/>
    <cellStyle name="Output 3 5 7" xfId="5723"/>
    <cellStyle name="Output 3 5 7 2" xfId="12129"/>
    <cellStyle name="Output 3 5 8" xfId="6051"/>
    <cellStyle name="Output 3 5 8 2" xfId="12425"/>
    <cellStyle name="Output 3 5 9" xfId="6254"/>
    <cellStyle name="Output 3 5 9 2" xfId="12610"/>
    <cellStyle name="Output 3 6" xfId="645"/>
    <cellStyle name="Output 3 6 10" xfId="6000"/>
    <cellStyle name="Output 3 6 11" xfId="13616"/>
    <cellStyle name="Output 3 6 12" xfId="13992"/>
    <cellStyle name="Output 3 6 13" xfId="14032"/>
    <cellStyle name="Output 3 6 14" xfId="14083"/>
    <cellStyle name="Output 3 6 15" xfId="2729"/>
    <cellStyle name="Output 3 6 2" xfId="1039"/>
    <cellStyle name="Output 3 6 2 10" xfId="14182"/>
    <cellStyle name="Output 3 6 2 11" xfId="14374"/>
    <cellStyle name="Output 3 6 2 12" xfId="15119"/>
    <cellStyle name="Output 3 6 2 13" xfId="2839"/>
    <cellStyle name="Output 3 6 2 2" xfId="1807"/>
    <cellStyle name="Output 3 6 2 2 10" xfId="4334"/>
    <cellStyle name="Output 3 6 2 2 2" xfId="2307"/>
    <cellStyle name="Output 3 6 2 2 2 2" xfId="5097"/>
    <cellStyle name="Output 3 6 2 2 2 2 2" xfId="11550"/>
    <cellStyle name="Output 3 6 2 2 2 3" xfId="6925"/>
    <cellStyle name="Output 3 6 2 2 2 3 2" xfId="13212"/>
    <cellStyle name="Output 3 6 2 2 2 4" xfId="8851"/>
    <cellStyle name="Output 3 6 2 2 2 5" xfId="14875"/>
    <cellStyle name="Output 3 6 2 2 2 6" xfId="15569"/>
    <cellStyle name="Output 3 6 2 2 2 7" xfId="16187"/>
    <cellStyle name="Output 3 6 2 2 2 8" xfId="4834"/>
    <cellStyle name="Output 3 6 2 2 3" xfId="2526"/>
    <cellStyle name="Output 3 6 2 2 3 2" xfId="6408"/>
    <cellStyle name="Output 3 6 2 2 3 2 2" xfId="12744"/>
    <cellStyle name="Output 3 6 2 2 3 3" xfId="7144"/>
    <cellStyle name="Output 3 6 2 2 3 3 2" xfId="13431"/>
    <cellStyle name="Output 3 6 2 2 3 4" xfId="9070"/>
    <cellStyle name="Output 3 6 2 2 3 5" xfId="15094"/>
    <cellStyle name="Output 3 6 2 2 3 6" xfId="15788"/>
    <cellStyle name="Output 3 6 2 2 3 7" xfId="16406"/>
    <cellStyle name="Output 3 6 2 2 3 8" xfId="5053"/>
    <cellStyle name="Output 3 6 2 2 4" xfId="5159"/>
    <cellStyle name="Output 3 6 2 2 4 2" xfId="11608"/>
    <cellStyle name="Output 3 6 2 2 5" xfId="6541"/>
    <cellStyle name="Output 3 6 2 2 5 2" xfId="12855"/>
    <cellStyle name="Output 3 6 2 2 6" xfId="8351"/>
    <cellStyle name="Output 3 6 2 2 7" xfId="14482"/>
    <cellStyle name="Output 3 6 2 2 8" xfId="15210"/>
    <cellStyle name="Output 3 6 2 2 9" xfId="15869"/>
    <cellStyle name="Output 3 6 2 3" xfId="2232"/>
    <cellStyle name="Output 3 6 2 3 2" xfId="6033"/>
    <cellStyle name="Output 3 6 2 3 2 2" xfId="12408"/>
    <cellStyle name="Output 3 6 2 3 3" xfId="6850"/>
    <cellStyle name="Output 3 6 2 3 3 2" xfId="13137"/>
    <cellStyle name="Output 3 6 2 3 4" xfId="8776"/>
    <cellStyle name="Output 3 6 2 3 5" xfId="14800"/>
    <cellStyle name="Output 3 6 2 3 6" xfId="15494"/>
    <cellStyle name="Output 3 6 2 3 7" xfId="16112"/>
    <cellStyle name="Output 3 6 2 3 8" xfId="4759"/>
    <cellStyle name="Output 3 6 2 4" xfId="1020"/>
    <cellStyle name="Output 3 6 2 4 2" xfId="6379"/>
    <cellStyle name="Output 3 6 2 4 2 2" xfId="12715"/>
    <cellStyle name="Output 3 6 2 4 3" xfId="5953"/>
    <cellStyle name="Output 3 6 2 4 3 2" xfId="12334"/>
    <cellStyle name="Output 3 6 2 4 4" xfId="7715"/>
    <cellStyle name="Output 3 6 2 4 5" xfId="13965"/>
    <cellStyle name="Output 3 6 2 4 6" xfId="13987"/>
    <cellStyle name="Output 3 6 2 4 7" xfId="13977"/>
    <cellStyle name="Output 3 6 2 4 8" xfId="3556"/>
    <cellStyle name="Output 3 6 2 5" xfId="5125"/>
    <cellStyle name="Output 3 6 2 5 2" xfId="11575"/>
    <cellStyle name="Output 3 6 2 6" xfId="2880"/>
    <cellStyle name="Output 3 6 2 6 2" xfId="10123"/>
    <cellStyle name="Output 3 6 2 7" xfId="6424"/>
    <cellStyle name="Output 3 6 2 7 2" xfId="12758"/>
    <cellStyle name="Output 3 6 2 8" xfId="7209"/>
    <cellStyle name="Output 3 6 2 9" xfId="13797"/>
    <cellStyle name="Output 3 6 3" xfId="1196"/>
    <cellStyle name="Output 3 6 3 10" xfId="13921"/>
    <cellStyle name="Output 3 6 3 11" xfId="10756"/>
    <cellStyle name="Output 3 6 3 12" xfId="3723"/>
    <cellStyle name="Output 3 6 3 2" xfId="2076"/>
    <cellStyle name="Output 3 6 3 2 2" xfId="5618"/>
    <cellStyle name="Output 3 6 3 2 2 2" xfId="12031"/>
    <cellStyle name="Output 3 6 3 2 3" xfId="6694"/>
    <cellStyle name="Output 3 6 3 2 3 2" xfId="12981"/>
    <cellStyle name="Output 3 6 3 2 4" xfId="8620"/>
    <cellStyle name="Output 3 6 3 2 5" xfId="14644"/>
    <cellStyle name="Output 3 6 3 2 6" xfId="15338"/>
    <cellStyle name="Output 3 6 3 2 7" xfId="15956"/>
    <cellStyle name="Output 3 6 3 2 8" xfId="4603"/>
    <cellStyle name="Output 3 6 3 3" xfId="2252"/>
    <cellStyle name="Output 3 6 3 3 2" xfId="5803"/>
    <cellStyle name="Output 3 6 3 3 2 2" xfId="12201"/>
    <cellStyle name="Output 3 6 3 3 3" xfId="6870"/>
    <cellStyle name="Output 3 6 3 3 3 2" xfId="13157"/>
    <cellStyle name="Output 3 6 3 3 4" xfId="8796"/>
    <cellStyle name="Output 3 6 3 3 5" xfId="14820"/>
    <cellStyle name="Output 3 6 3 3 6" xfId="15514"/>
    <cellStyle name="Output 3 6 3 3 7" xfId="16132"/>
    <cellStyle name="Output 3 6 3 3 8" xfId="4779"/>
    <cellStyle name="Output 3 6 3 4" xfId="5262"/>
    <cellStyle name="Output 3 6 3 4 2" xfId="11699"/>
    <cellStyle name="Output 3 6 3 5" xfId="5158"/>
    <cellStyle name="Output 3 6 3 5 2" xfId="11607"/>
    <cellStyle name="Output 3 6 3 6" xfId="6344"/>
    <cellStyle name="Output 3 6 3 6 2" xfId="12687"/>
    <cellStyle name="Output 3 6 3 7" xfId="5874"/>
    <cellStyle name="Output 3 6 3 8" xfId="13912"/>
    <cellStyle name="Output 3 6 3 9" xfId="14145"/>
    <cellStyle name="Output 3 6 4" xfId="1697"/>
    <cellStyle name="Output 3 6 4 10" xfId="15138"/>
    <cellStyle name="Output 3 6 4 11" xfId="15813"/>
    <cellStyle name="Output 3 6 4 12" xfId="4224"/>
    <cellStyle name="Output 3 6 4 2" xfId="2308"/>
    <cellStyle name="Output 3 6 4 2 2" xfId="2919"/>
    <cellStyle name="Output 3 6 4 2 2 2" xfId="10160"/>
    <cellStyle name="Output 3 6 4 2 3" xfId="6926"/>
    <cellStyle name="Output 3 6 4 2 3 2" xfId="13213"/>
    <cellStyle name="Output 3 6 4 2 4" xfId="8852"/>
    <cellStyle name="Output 3 6 4 2 5" xfId="14876"/>
    <cellStyle name="Output 3 6 4 2 6" xfId="15570"/>
    <cellStyle name="Output 3 6 4 2 7" xfId="16188"/>
    <cellStyle name="Output 3 6 4 2 8" xfId="4835"/>
    <cellStyle name="Output 3 6 4 3" xfId="2470"/>
    <cellStyle name="Output 3 6 4 3 2" xfId="5301"/>
    <cellStyle name="Output 3 6 4 3 2 2" xfId="11737"/>
    <cellStyle name="Output 3 6 4 3 3" xfId="7088"/>
    <cellStyle name="Output 3 6 4 3 3 2" xfId="13375"/>
    <cellStyle name="Output 3 6 4 3 4" xfId="9014"/>
    <cellStyle name="Output 3 6 4 3 5" xfId="15038"/>
    <cellStyle name="Output 3 6 4 3 6" xfId="15732"/>
    <cellStyle name="Output 3 6 4 3 7" xfId="16350"/>
    <cellStyle name="Output 3 6 4 3 8" xfId="4997"/>
    <cellStyle name="Output 3 6 4 4" xfId="5326"/>
    <cellStyle name="Output 3 6 4 4 2" xfId="11762"/>
    <cellStyle name="Output 3 6 4 5" xfId="6467"/>
    <cellStyle name="Output 3 6 4 5 2" xfId="12790"/>
    <cellStyle name="Output 3 6 4 6" xfId="6192"/>
    <cellStyle name="Output 3 6 4 6 2" xfId="12556"/>
    <cellStyle name="Output 3 6 4 7" xfId="7211"/>
    <cellStyle name="Output 3 6 4 8" xfId="14217"/>
    <cellStyle name="Output 3 6 4 9" xfId="14405"/>
    <cellStyle name="Output 3 6 5" xfId="2371"/>
    <cellStyle name="Output 3 6 5 2" xfId="5317"/>
    <cellStyle name="Output 3 6 5 2 2" xfId="11753"/>
    <cellStyle name="Output 3 6 5 3" xfId="6989"/>
    <cellStyle name="Output 3 6 5 3 2" xfId="13276"/>
    <cellStyle name="Output 3 6 5 4" xfId="8915"/>
    <cellStyle name="Output 3 6 5 5" xfId="14939"/>
    <cellStyle name="Output 3 6 5 6" xfId="15633"/>
    <cellStyle name="Output 3 6 5 7" xfId="16251"/>
    <cellStyle name="Output 3 6 5 8" xfId="4898"/>
    <cellStyle name="Output 3 6 6" xfId="2138"/>
    <cellStyle name="Output 3 6 6 2" xfId="5116"/>
    <cellStyle name="Output 3 6 6 2 2" xfId="11568"/>
    <cellStyle name="Output 3 6 6 3" xfId="6756"/>
    <cellStyle name="Output 3 6 6 3 2" xfId="13043"/>
    <cellStyle name="Output 3 6 6 4" xfId="8682"/>
    <cellStyle name="Output 3 6 6 5" xfId="14706"/>
    <cellStyle name="Output 3 6 6 6" xfId="15400"/>
    <cellStyle name="Output 3 6 6 7" xfId="16018"/>
    <cellStyle name="Output 3 6 6 8" xfId="4665"/>
    <cellStyle name="Output 3 6 7" xfId="2970"/>
    <cellStyle name="Output 3 6 7 2" xfId="10205"/>
    <cellStyle name="Output 3 6 8" xfId="5492"/>
    <cellStyle name="Output 3 6 8 2" xfId="11918"/>
    <cellStyle name="Output 3 6 9" xfId="3124"/>
    <cellStyle name="Output 3 6 9 2" xfId="10353"/>
    <cellStyle name="Output 3 7" xfId="691"/>
    <cellStyle name="Output 3 7 10" xfId="6313"/>
    <cellStyle name="Output 3 7 11" xfId="13645"/>
    <cellStyle name="Output 3 7 12" xfId="13764"/>
    <cellStyle name="Output 3 7 13" xfId="13833"/>
    <cellStyle name="Output 3 7 14" xfId="13934"/>
    <cellStyle name="Output 3 7 15" xfId="2775"/>
    <cellStyle name="Output 3 7 2" xfId="1049"/>
    <cellStyle name="Output 3 7 2 10" xfId="14072"/>
    <cellStyle name="Output 3 7 2 11" xfId="14233"/>
    <cellStyle name="Output 3 7 2 12" xfId="14419"/>
    <cellStyle name="Output 3 7 2 13" xfId="2849"/>
    <cellStyle name="Output 3 7 2 2" xfId="1817"/>
    <cellStyle name="Output 3 7 2 2 10" xfId="4344"/>
    <cellStyle name="Output 3 7 2 2 2" xfId="2338"/>
    <cellStyle name="Output 3 7 2 2 2 2" xfId="5451"/>
    <cellStyle name="Output 3 7 2 2 2 2 2" xfId="11880"/>
    <cellStyle name="Output 3 7 2 2 2 3" xfId="6956"/>
    <cellStyle name="Output 3 7 2 2 2 3 2" xfId="13243"/>
    <cellStyle name="Output 3 7 2 2 2 4" xfId="8882"/>
    <cellStyle name="Output 3 7 2 2 2 5" xfId="14906"/>
    <cellStyle name="Output 3 7 2 2 2 6" xfId="15600"/>
    <cellStyle name="Output 3 7 2 2 2 7" xfId="16218"/>
    <cellStyle name="Output 3 7 2 2 2 8" xfId="4865"/>
    <cellStyle name="Output 3 7 2 2 3" xfId="2536"/>
    <cellStyle name="Output 3 7 2 2 3 2" xfId="6418"/>
    <cellStyle name="Output 3 7 2 2 3 2 2" xfId="12754"/>
    <cellStyle name="Output 3 7 2 2 3 3" xfId="7154"/>
    <cellStyle name="Output 3 7 2 2 3 3 2" xfId="13441"/>
    <cellStyle name="Output 3 7 2 2 3 4" xfId="9080"/>
    <cellStyle name="Output 3 7 2 2 3 5" xfId="15104"/>
    <cellStyle name="Output 3 7 2 2 3 6" xfId="15798"/>
    <cellStyle name="Output 3 7 2 2 3 7" xfId="16416"/>
    <cellStyle name="Output 3 7 2 2 3 8" xfId="5063"/>
    <cellStyle name="Output 3 7 2 2 4" xfId="5995"/>
    <cellStyle name="Output 3 7 2 2 4 2" xfId="12373"/>
    <cellStyle name="Output 3 7 2 2 5" xfId="6551"/>
    <cellStyle name="Output 3 7 2 2 5 2" xfId="12865"/>
    <cellStyle name="Output 3 7 2 2 6" xfId="8361"/>
    <cellStyle name="Output 3 7 2 2 7" xfId="14492"/>
    <cellStyle name="Output 3 7 2 2 8" xfId="15220"/>
    <cellStyle name="Output 3 7 2 2 9" xfId="15879"/>
    <cellStyle name="Output 3 7 2 3" xfId="2206"/>
    <cellStyle name="Output 3 7 2 3 2" xfId="5616"/>
    <cellStyle name="Output 3 7 2 3 2 2" xfId="12029"/>
    <cellStyle name="Output 3 7 2 3 3" xfId="6824"/>
    <cellStyle name="Output 3 7 2 3 3 2" xfId="13111"/>
    <cellStyle name="Output 3 7 2 3 4" xfId="8750"/>
    <cellStyle name="Output 3 7 2 3 5" xfId="14774"/>
    <cellStyle name="Output 3 7 2 3 6" xfId="15468"/>
    <cellStyle name="Output 3 7 2 3 7" xfId="16086"/>
    <cellStyle name="Output 3 7 2 3 8" xfId="4733"/>
    <cellStyle name="Output 3 7 2 4" xfId="2240"/>
    <cellStyle name="Output 3 7 2 4 2" xfId="5848"/>
    <cellStyle name="Output 3 7 2 4 2 2" xfId="12242"/>
    <cellStyle name="Output 3 7 2 4 3" xfId="6858"/>
    <cellStyle name="Output 3 7 2 4 3 2" xfId="13145"/>
    <cellStyle name="Output 3 7 2 4 4" xfId="8784"/>
    <cellStyle name="Output 3 7 2 4 5" xfId="14808"/>
    <cellStyle name="Output 3 7 2 4 6" xfId="15502"/>
    <cellStyle name="Output 3 7 2 4 7" xfId="16120"/>
    <cellStyle name="Output 3 7 2 4 8" xfId="4767"/>
    <cellStyle name="Output 3 7 2 5" xfId="6214"/>
    <cellStyle name="Output 3 7 2 5 2" xfId="12575"/>
    <cellStyle name="Output 3 7 2 6" xfId="5498"/>
    <cellStyle name="Output 3 7 2 6 2" xfId="11924"/>
    <cellStyle name="Output 3 7 2 7" xfId="5069"/>
    <cellStyle name="Output 3 7 2 7 2" xfId="11522"/>
    <cellStyle name="Output 3 7 2 8" xfId="2931"/>
    <cellStyle name="Output 3 7 2 9" xfId="13807"/>
    <cellStyle name="Output 3 7 3" xfId="1242"/>
    <cellStyle name="Output 3 7 3 10" xfId="14046"/>
    <cellStyle name="Output 3 7 3 11" xfId="14007"/>
    <cellStyle name="Output 3 7 3 12" xfId="3769"/>
    <cellStyle name="Output 3 7 3 2" xfId="2279"/>
    <cellStyle name="Output 3 7 3 2 2" xfId="5601"/>
    <cellStyle name="Output 3 7 3 2 2 2" xfId="12016"/>
    <cellStyle name="Output 3 7 3 2 3" xfId="6897"/>
    <cellStyle name="Output 3 7 3 2 3 2" xfId="13184"/>
    <cellStyle name="Output 3 7 3 2 4" xfId="8823"/>
    <cellStyle name="Output 3 7 3 2 5" xfId="14847"/>
    <cellStyle name="Output 3 7 3 2 6" xfId="15541"/>
    <cellStyle name="Output 3 7 3 2 7" xfId="16159"/>
    <cellStyle name="Output 3 7 3 2 8" xfId="4806"/>
    <cellStyle name="Output 3 7 3 3" xfId="786"/>
    <cellStyle name="Output 3 7 3 3 2" xfId="5502"/>
    <cellStyle name="Output 3 7 3 3 2 2" xfId="11928"/>
    <cellStyle name="Output 3 7 3 3 3" xfId="6162"/>
    <cellStyle name="Output 3 7 3 3 3 2" xfId="12527"/>
    <cellStyle name="Output 3 7 3 3 4" xfId="7481"/>
    <cellStyle name="Output 3 7 3 3 5" xfId="14195"/>
    <cellStyle name="Output 3 7 3 3 6" xfId="14384"/>
    <cellStyle name="Output 3 7 3 3 7" xfId="15123"/>
    <cellStyle name="Output 3 7 3 3 8" xfId="3322"/>
    <cellStyle name="Output 3 7 3 4" xfId="5707"/>
    <cellStyle name="Output 3 7 3 4 2" xfId="12113"/>
    <cellStyle name="Output 3 7 3 5" xfId="5477"/>
    <cellStyle name="Output 3 7 3 5 2" xfId="11904"/>
    <cellStyle name="Output 3 7 3 6" xfId="6142"/>
    <cellStyle name="Output 3 7 3 6 2" xfId="12508"/>
    <cellStyle name="Output 3 7 3 7" xfId="7188"/>
    <cellStyle name="Output 3 7 3 8" xfId="13943"/>
    <cellStyle name="Output 3 7 3 9" xfId="13713"/>
    <cellStyle name="Output 3 7 4" xfId="1743"/>
    <cellStyle name="Output 3 7 4 10" xfId="15159"/>
    <cellStyle name="Output 3 7 4 11" xfId="15823"/>
    <cellStyle name="Output 3 7 4 12" xfId="4270"/>
    <cellStyle name="Output 3 7 4 2" xfId="2403"/>
    <cellStyle name="Output 3 7 4 2 2" xfId="5450"/>
    <cellStyle name="Output 3 7 4 2 2 2" xfId="11879"/>
    <cellStyle name="Output 3 7 4 2 3" xfId="7021"/>
    <cellStyle name="Output 3 7 4 2 3 2" xfId="13308"/>
    <cellStyle name="Output 3 7 4 2 4" xfId="8947"/>
    <cellStyle name="Output 3 7 4 2 5" xfId="14971"/>
    <cellStyle name="Output 3 7 4 2 6" xfId="15665"/>
    <cellStyle name="Output 3 7 4 2 7" xfId="16283"/>
    <cellStyle name="Output 3 7 4 2 8" xfId="4930"/>
    <cellStyle name="Output 3 7 4 3" xfId="2480"/>
    <cellStyle name="Output 3 7 4 3 2" xfId="6083"/>
    <cellStyle name="Output 3 7 4 3 2 2" xfId="12456"/>
    <cellStyle name="Output 3 7 4 3 3" xfId="7098"/>
    <cellStyle name="Output 3 7 4 3 3 2" xfId="13385"/>
    <cellStyle name="Output 3 7 4 3 4" xfId="9024"/>
    <cellStyle name="Output 3 7 4 3 5" xfId="15048"/>
    <cellStyle name="Output 3 7 4 3 6" xfId="15742"/>
    <cellStyle name="Output 3 7 4 3 7" xfId="16360"/>
    <cellStyle name="Output 3 7 4 3 8" xfId="5007"/>
    <cellStyle name="Output 3 7 4 4" xfId="5338"/>
    <cellStyle name="Output 3 7 4 4 2" xfId="11774"/>
    <cellStyle name="Output 3 7 4 5" xfId="6490"/>
    <cellStyle name="Output 3 7 4 5 2" xfId="12808"/>
    <cellStyle name="Output 3 7 4 6" xfId="6194"/>
    <cellStyle name="Output 3 7 4 6 2" xfId="12558"/>
    <cellStyle name="Output 3 7 4 7" xfId="6095"/>
    <cellStyle name="Output 3 7 4 8" xfId="14245"/>
    <cellStyle name="Output 3 7 4 9" xfId="14429"/>
    <cellStyle name="Output 3 7 5" xfId="2388"/>
    <cellStyle name="Output 3 7 5 2" xfId="5895"/>
    <cellStyle name="Output 3 7 5 2 2" xfId="12282"/>
    <cellStyle name="Output 3 7 5 3" xfId="7006"/>
    <cellStyle name="Output 3 7 5 3 2" xfId="13293"/>
    <cellStyle name="Output 3 7 5 4" xfId="8932"/>
    <cellStyle name="Output 3 7 5 5" xfId="14956"/>
    <cellStyle name="Output 3 7 5 6" xfId="15650"/>
    <cellStyle name="Output 3 7 5 7" xfId="16268"/>
    <cellStyle name="Output 3 7 5 8" xfId="4915"/>
    <cellStyle name="Output 3 7 6" xfId="2450"/>
    <cellStyle name="Output 3 7 6 2" xfId="5551"/>
    <cellStyle name="Output 3 7 6 2 2" xfId="11971"/>
    <cellStyle name="Output 3 7 6 3" xfId="7068"/>
    <cellStyle name="Output 3 7 6 3 2" xfId="13355"/>
    <cellStyle name="Output 3 7 6 4" xfId="8994"/>
    <cellStyle name="Output 3 7 6 5" xfId="15018"/>
    <cellStyle name="Output 3 7 6 6" xfId="15712"/>
    <cellStyle name="Output 3 7 6 7" xfId="16330"/>
    <cellStyle name="Output 3 7 6 8" xfId="4977"/>
    <cellStyle name="Output 3 7 7" xfId="2977"/>
    <cellStyle name="Output 3 7 7 2" xfId="10211"/>
    <cellStyle name="Output 3 7 8" xfId="5972"/>
    <cellStyle name="Output 3 7 8 2" xfId="12351"/>
    <cellStyle name="Output 3 7 9" xfId="6567"/>
    <cellStyle name="Output 3 7 9 2" xfId="12874"/>
    <cellStyle name="Output 3 8" xfId="526"/>
    <cellStyle name="Output 3 8 10" xfId="13529"/>
    <cellStyle name="Output 3 8 11" xfId="14049"/>
    <cellStyle name="Output 3 8 12" xfId="13668"/>
    <cellStyle name="Output 3 8 13" xfId="2630"/>
    <cellStyle name="Output 3 8 2" xfId="1279"/>
    <cellStyle name="Output 3 8 2 10" xfId="14554"/>
    <cellStyle name="Output 3 8 2 11" xfId="15256"/>
    <cellStyle name="Output 3 8 2 12" xfId="3806"/>
    <cellStyle name="Output 3 8 2 2" xfId="2406"/>
    <cellStyle name="Output 3 8 2 2 2" xfId="5081"/>
    <cellStyle name="Output 3 8 2 2 2 2" xfId="11534"/>
    <cellStyle name="Output 3 8 2 2 3" xfId="7024"/>
    <cellStyle name="Output 3 8 2 2 3 2" xfId="13311"/>
    <cellStyle name="Output 3 8 2 2 4" xfId="8950"/>
    <cellStyle name="Output 3 8 2 2 5" xfId="14974"/>
    <cellStyle name="Output 3 8 2 2 6" xfId="15668"/>
    <cellStyle name="Output 3 8 2 2 7" xfId="16286"/>
    <cellStyle name="Output 3 8 2 2 8" xfId="4933"/>
    <cellStyle name="Output 3 8 2 3" xfId="2294"/>
    <cellStyle name="Output 3 8 2 3 2" xfId="5349"/>
    <cellStyle name="Output 3 8 2 3 2 2" xfId="11784"/>
    <cellStyle name="Output 3 8 2 3 3" xfId="6912"/>
    <cellStyle name="Output 3 8 2 3 3 2" xfId="13199"/>
    <cellStyle name="Output 3 8 2 3 4" xfId="8838"/>
    <cellStyle name="Output 3 8 2 3 5" xfId="14862"/>
    <cellStyle name="Output 3 8 2 3 6" xfId="15556"/>
    <cellStyle name="Output 3 8 2 3 7" xfId="16174"/>
    <cellStyle name="Output 3 8 2 3 8" xfId="4821"/>
    <cellStyle name="Output 3 8 2 4" xfId="5693"/>
    <cellStyle name="Output 3 8 2 4 2" xfId="12099"/>
    <cellStyle name="Output 3 8 2 5" xfId="5210"/>
    <cellStyle name="Output 3 8 2 5 2" xfId="11656"/>
    <cellStyle name="Output 3 8 2 6" xfId="3029"/>
    <cellStyle name="Output 3 8 2 6 2" xfId="10261"/>
    <cellStyle name="Output 3 8 2 7" xfId="5563"/>
    <cellStyle name="Output 3 8 2 8" xfId="13969"/>
    <cellStyle name="Output 3 8 2 9" xfId="14331"/>
    <cellStyle name="Output 3 8 3" xfId="998"/>
    <cellStyle name="Output 3 8 3 2" xfId="6247"/>
    <cellStyle name="Output 3 8 3 2 2" xfId="12603"/>
    <cellStyle name="Output 3 8 3 3" xfId="5564"/>
    <cellStyle name="Output 3 8 3 3 2" xfId="11982"/>
    <cellStyle name="Output 3 8 3 4" xfId="7693"/>
    <cellStyle name="Output 3 8 3 5" xfId="13925"/>
    <cellStyle name="Output 3 8 3 6" xfId="13964"/>
    <cellStyle name="Output 3 8 3 7" xfId="11140"/>
    <cellStyle name="Output 3 8 3 8" xfId="3534"/>
    <cellStyle name="Output 3 8 4" xfId="2460"/>
    <cellStyle name="Output 3 8 4 2" xfId="5641"/>
    <cellStyle name="Output 3 8 4 2 2" xfId="12050"/>
    <cellStyle name="Output 3 8 4 3" xfId="7078"/>
    <cellStyle name="Output 3 8 4 3 2" xfId="13365"/>
    <cellStyle name="Output 3 8 4 4" xfId="9004"/>
    <cellStyle name="Output 3 8 4 5" xfId="15028"/>
    <cellStyle name="Output 3 8 4 6" xfId="15722"/>
    <cellStyle name="Output 3 8 4 7" xfId="16340"/>
    <cellStyle name="Output 3 8 4 8" xfId="4987"/>
    <cellStyle name="Output 3 8 5" xfId="5340"/>
    <cellStyle name="Output 3 8 5 2" xfId="11776"/>
    <cellStyle name="Output 3 8 6" xfId="5497"/>
    <cellStyle name="Output 3 8 6 2" xfId="11923"/>
    <cellStyle name="Output 3 8 7" xfId="6096"/>
    <cellStyle name="Output 3 8 7 2" xfId="12468"/>
    <cellStyle name="Output 3 8 8" xfId="5838"/>
    <cellStyle name="Output 3 8 9" xfId="13526"/>
    <cellStyle name="Output 3 9" xfId="1077"/>
    <cellStyle name="Output 3 9 10" xfId="14267"/>
    <cellStyle name="Output 3 9 11" xfId="14502"/>
    <cellStyle name="Output 3 9 12" xfId="3604"/>
    <cellStyle name="Output 3 9 2" xfId="2001"/>
    <cellStyle name="Output 3 9 2 2" xfId="5528"/>
    <cellStyle name="Output 3 9 2 2 2" xfId="11952"/>
    <cellStyle name="Output 3 9 2 3" xfId="6619"/>
    <cellStyle name="Output 3 9 2 3 2" xfId="12906"/>
    <cellStyle name="Output 3 9 2 4" xfId="8545"/>
    <cellStyle name="Output 3 9 2 5" xfId="14569"/>
    <cellStyle name="Output 3 9 2 6" xfId="15263"/>
    <cellStyle name="Output 3 9 2 7" xfId="15881"/>
    <cellStyle name="Output 3 9 2 8" xfId="4528"/>
    <cellStyle name="Output 3 9 3" xfId="787"/>
    <cellStyle name="Output 3 9 3 2" xfId="6165"/>
    <cellStyle name="Output 3 9 3 2 2" xfId="12530"/>
    <cellStyle name="Output 3 9 3 3" xfId="6248"/>
    <cellStyle name="Output 3 9 3 3 2" xfId="12604"/>
    <cellStyle name="Output 3 9 3 4" xfId="7482"/>
    <cellStyle name="Output 3 9 3 5" xfId="13739"/>
    <cellStyle name="Output 3 9 3 6" xfId="14290"/>
    <cellStyle name="Output 3 9 3 7" xfId="14522"/>
    <cellStyle name="Output 3 9 3 8" xfId="3323"/>
    <cellStyle name="Output 3 9 4" xfId="5442"/>
    <cellStyle name="Output 3 9 4 2" xfId="11871"/>
    <cellStyle name="Output 3 9 5" xfId="5178"/>
    <cellStyle name="Output 3 9 5 2" xfId="11627"/>
    <cellStyle name="Output 3 9 6" xfId="6445"/>
    <cellStyle name="Output 3 9 6 2" xfId="12772"/>
    <cellStyle name="Output 3 9 7" xfId="6553"/>
    <cellStyle name="Output 3 9 8" xfId="13825"/>
    <cellStyle name="Output 3 9 9" xfId="14087"/>
    <cellStyle name="Percent 2" xfId="6"/>
    <cellStyle name="Percent 2 2" xfId="434"/>
    <cellStyle name="Percent 2 3" xfId="435"/>
    <cellStyle name="Percent 2 4" xfId="436"/>
    <cellStyle name="Percent 2 5" xfId="437"/>
    <cellStyle name="Percent 2 6" xfId="438"/>
    <cellStyle name="Percent 2 7" xfId="439"/>
    <cellStyle name="Percent 2 8" xfId="440"/>
    <cellStyle name="Percent 2 9" xfId="441"/>
    <cellStyle name="Percent 3" xfId="193"/>
    <cellStyle name="Percent 3 10" xfId="723"/>
    <cellStyle name="Percent 3 10 2" xfId="7418"/>
    <cellStyle name="Percent 3 10 2 2" xfId="16604"/>
    <cellStyle name="Percent 3 10 2 2 2" xfId="22412"/>
    <cellStyle name="Percent 3 10 2 2 2 2" xfId="34028"/>
    <cellStyle name="Percent 3 10 2 2 2 3" xfId="49884"/>
    <cellStyle name="Percent 3 10 2 2 3" xfId="28220"/>
    <cellStyle name="Percent 3 10 2 2 4" xfId="44076"/>
    <cellStyle name="Percent 3 10 2 3" xfId="19125"/>
    <cellStyle name="Percent 3 10 2 3 2" xfId="30741"/>
    <cellStyle name="Percent 3 10 2 3 3" xfId="46597"/>
    <cellStyle name="Percent 3 10 2 4" xfId="24933"/>
    <cellStyle name="Percent 3 10 2 5" xfId="38088"/>
    <cellStyle name="Percent 3 10 3" xfId="10480"/>
    <cellStyle name="Percent 3 10 3 2" xfId="21243"/>
    <cellStyle name="Percent 3 10 3 2 2" xfId="32859"/>
    <cellStyle name="Percent 3 10 3 2 3" xfId="48715"/>
    <cellStyle name="Percent 3 10 3 3" xfId="27051"/>
    <cellStyle name="Percent 3 10 3 4" xfId="40640"/>
    <cellStyle name="Percent 3 10 4" xfId="17956"/>
    <cellStyle name="Percent 3 10 4 2" xfId="29572"/>
    <cellStyle name="Percent 3 10 4 3" xfId="45428"/>
    <cellStyle name="Percent 3 10 5" xfId="3259"/>
    <cellStyle name="Percent 3 10 6" xfId="23764"/>
    <cellStyle name="Percent 3 10 7" xfId="35556"/>
    <cellStyle name="Percent 3 11" xfId="2873"/>
    <cellStyle name="Percent 3 11 2" xfId="10116"/>
    <cellStyle name="Percent 3 11 2 2" xfId="21060"/>
    <cellStyle name="Percent 3 11 2 2 2" xfId="32676"/>
    <cellStyle name="Percent 3 11 2 2 3" xfId="48532"/>
    <cellStyle name="Percent 3 11 2 3" xfId="26868"/>
    <cellStyle name="Percent 3 11 2 4" xfId="40376"/>
    <cellStyle name="Percent 3 11 3" xfId="17773"/>
    <cellStyle name="Percent 3 11 3 2" xfId="29389"/>
    <cellStyle name="Percent 3 11 3 3" xfId="45245"/>
    <cellStyle name="Percent 3 11 4" xfId="23581"/>
    <cellStyle name="Percent 3 11 5" xfId="35278"/>
    <cellStyle name="Percent 3 12" xfId="7228"/>
    <cellStyle name="Percent 3 12 2" xfId="9853"/>
    <cellStyle name="Percent 3 12 2 2" xfId="20877"/>
    <cellStyle name="Percent 3 12 2 2 2" xfId="32493"/>
    <cellStyle name="Percent 3 12 2 2 3" xfId="48349"/>
    <cellStyle name="Percent 3 12 2 3" xfId="26685"/>
    <cellStyle name="Percent 3 12 2 4" xfId="40155"/>
    <cellStyle name="Percent 3 12 3" xfId="18942"/>
    <cellStyle name="Percent 3 12 3 2" xfId="30558"/>
    <cellStyle name="Percent 3 12 3 3" xfId="46414"/>
    <cellStyle name="Percent 3 12 4" xfId="24750"/>
    <cellStyle name="Percent 3 12 5" xfId="37900"/>
    <cellStyle name="Percent 3 13" xfId="16421"/>
    <cellStyle name="Percent 3 13 2" xfId="22229"/>
    <cellStyle name="Percent 3 13 2 2" xfId="33845"/>
    <cellStyle name="Percent 3 13 2 3" xfId="49701"/>
    <cellStyle name="Percent 3 13 3" xfId="28037"/>
    <cellStyle name="Percent 3 13 4" xfId="43893"/>
    <cellStyle name="Percent 3 14" xfId="9085"/>
    <cellStyle name="Percent 3 14 2" xfId="20111"/>
    <cellStyle name="Percent 3 14 2 2" xfId="31727"/>
    <cellStyle name="Percent 3 14 2 3" xfId="47583"/>
    <cellStyle name="Percent 3 14 3" xfId="25919"/>
    <cellStyle name="Percent 3 14 4" xfId="39387"/>
    <cellStyle name="Percent 3 15" xfId="17590"/>
    <cellStyle name="Percent 3 15 2" xfId="29206"/>
    <cellStyle name="Percent 3 15 3" xfId="45062"/>
    <cellStyle name="Percent 3 16" xfId="2545"/>
    <cellStyle name="Percent 3 17" xfId="23398"/>
    <cellStyle name="Percent 3 18" xfId="35022"/>
    <cellStyle name="Percent 3 2" xfId="442"/>
    <cellStyle name="Percent 3 3" xfId="578"/>
    <cellStyle name="Percent 3 3 10" xfId="9122"/>
    <cellStyle name="Percent 3 3 10 2" xfId="20148"/>
    <cellStyle name="Percent 3 3 10 2 2" xfId="31764"/>
    <cellStyle name="Percent 3 3 10 2 3" xfId="47620"/>
    <cellStyle name="Percent 3 3 10 3" xfId="25956"/>
    <cellStyle name="Percent 3 3 10 4" xfId="39424"/>
    <cellStyle name="Percent 3 3 11" xfId="17664"/>
    <cellStyle name="Percent 3 3 11 2" xfId="29280"/>
    <cellStyle name="Percent 3 3 11 3" xfId="45136"/>
    <cellStyle name="Percent 3 3 12" xfId="2662"/>
    <cellStyle name="Percent 3 3 13" xfId="23472"/>
    <cellStyle name="Percent 3 3 14" xfId="35119"/>
    <cellStyle name="Percent 3 3 2" xfId="907"/>
    <cellStyle name="Percent 3 3 2 2" xfId="1636"/>
    <cellStyle name="Percent 3 3 2 2 2" xfId="8201"/>
    <cellStyle name="Percent 3 3 2 2 2 2" xfId="17299"/>
    <cellStyle name="Percent 3 3 2 2 2 2 2" xfId="23107"/>
    <cellStyle name="Percent 3 3 2 2 2 2 2 2" xfId="34723"/>
    <cellStyle name="Percent 3 3 2 2 2 2 2 3" xfId="50579"/>
    <cellStyle name="Percent 3 3 2 2 2 2 3" xfId="28915"/>
    <cellStyle name="Percent 3 3 2 2 2 2 4" xfId="44771"/>
    <cellStyle name="Percent 3 3 2 2 2 3" xfId="19820"/>
    <cellStyle name="Percent 3 3 2 2 2 3 2" xfId="31436"/>
    <cellStyle name="Percent 3 3 2 2 2 3 3" xfId="47292"/>
    <cellStyle name="Percent 3 3 2 2 2 4" xfId="25628"/>
    <cellStyle name="Percent 3 3 2 2 2 5" xfId="38820"/>
    <cellStyle name="Percent 3 3 2 2 3" xfId="11223"/>
    <cellStyle name="Percent 3 3 2 2 3 2" xfId="21938"/>
    <cellStyle name="Percent 3 3 2 2 3 2 2" xfId="33554"/>
    <cellStyle name="Percent 3 3 2 2 3 2 3" xfId="49410"/>
    <cellStyle name="Percent 3 3 2 2 3 3" xfId="27746"/>
    <cellStyle name="Percent 3 3 2 2 3 4" xfId="41359"/>
    <cellStyle name="Percent 3 3 2 2 4" xfId="18651"/>
    <cellStyle name="Percent 3 3 2 2 4 2" xfId="30267"/>
    <cellStyle name="Percent 3 3 2 2 4 3" xfId="46123"/>
    <cellStyle name="Percent 3 3 2 2 5" xfId="4163"/>
    <cellStyle name="Percent 3 3 2 2 6" xfId="24459"/>
    <cellStyle name="Percent 3 3 2 2 7" xfId="36345"/>
    <cellStyle name="Percent 3 3 2 3" xfId="7602"/>
    <cellStyle name="Percent 3 3 2 3 2" xfId="10591"/>
    <cellStyle name="Percent 3 3 2 3 2 2" xfId="21354"/>
    <cellStyle name="Percent 3 3 2 3 2 2 2" xfId="32970"/>
    <cellStyle name="Percent 3 3 2 3 2 2 3" xfId="48826"/>
    <cellStyle name="Percent 3 3 2 3 2 3" xfId="27162"/>
    <cellStyle name="Percent 3 3 2 3 2 4" xfId="40751"/>
    <cellStyle name="Percent 3 3 2 3 3" xfId="19236"/>
    <cellStyle name="Percent 3 3 2 3 3 2" xfId="30852"/>
    <cellStyle name="Percent 3 3 2 3 3 3" xfId="46708"/>
    <cellStyle name="Percent 3 3 2 3 4" xfId="25044"/>
    <cellStyle name="Percent 3 3 2 3 5" xfId="38228"/>
    <cellStyle name="Percent 3 3 2 4" xfId="16715"/>
    <cellStyle name="Percent 3 3 2 4 2" xfId="22523"/>
    <cellStyle name="Percent 3 3 2 4 2 2" xfId="34139"/>
    <cellStyle name="Percent 3 3 2 4 2 3" xfId="49995"/>
    <cellStyle name="Percent 3 3 2 4 3" xfId="28331"/>
    <cellStyle name="Percent 3 3 2 4 4" xfId="44187"/>
    <cellStyle name="Percent 3 3 2 5" xfId="9378"/>
    <cellStyle name="Percent 3 3 2 5 2" xfId="20404"/>
    <cellStyle name="Percent 3 3 2 5 2 2" xfId="32020"/>
    <cellStyle name="Percent 3 3 2 5 2 3" xfId="47876"/>
    <cellStyle name="Percent 3 3 2 5 3" xfId="26212"/>
    <cellStyle name="Percent 3 3 2 5 4" xfId="39680"/>
    <cellStyle name="Percent 3 3 2 6" xfId="18067"/>
    <cellStyle name="Percent 3 3 2 6 2" xfId="29683"/>
    <cellStyle name="Percent 3 3 2 6 3" xfId="45539"/>
    <cellStyle name="Percent 3 3 2 7" xfId="3443"/>
    <cellStyle name="Percent 3 3 2 8" xfId="23875"/>
    <cellStyle name="Percent 3 3 2 9" xfId="35696"/>
    <cellStyle name="Percent 3 3 3" xfId="1129"/>
    <cellStyle name="Percent 3 3 3 2" xfId="1859"/>
    <cellStyle name="Percent 3 3 3 2 2" xfId="8403"/>
    <cellStyle name="Percent 3 3 3 2 2 2" xfId="17445"/>
    <cellStyle name="Percent 3 3 3 2 2 2 2" xfId="23253"/>
    <cellStyle name="Percent 3 3 3 2 2 2 2 2" xfId="34869"/>
    <cellStyle name="Percent 3 3 3 2 2 2 2 3" xfId="50725"/>
    <cellStyle name="Percent 3 3 3 2 2 2 3" xfId="29061"/>
    <cellStyle name="Percent 3 3 3 2 2 2 4" xfId="44917"/>
    <cellStyle name="Percent 3 3 3 2 2 3" xfId="19966"/>
    <cellStyle name="Percent 3 3 3 2 2 3 2" xfId="31582"/>
    <cellStyle name="Percent 3 3 3 2 2 3 3" xfId="47438"/>
    <cellStyle name="Percent 3 3 3 2 2 4" xfId="25774"/>
    <cellStyle name="Percent 3 3 3 2 2 5" xfId="38993"/>
    <cellStyle name="Percent 3 3 3 2 3" xfId="11376"/>
    <cellStyle name="Percent 3 3 3 2 3 2" xfId="22084"/>
    <cellStyle name="Percent 3 3 3 2 3 2 2" xfId="33700"/>
    <cellStyle name="Percent 3 3 3 2 3 2 3" xfId="49556"/>
    <cellStyle name="Percent 3 3 3 2 3 3" xfId="27892"/>
    <cellStyle name="Percent 3 3 3 2 3 4" xfId="41508"/>
    <cellStyle name="Percent 3 3 3 2 4" xfId="18797"/>
    <cellStyle name="Percent 3 3 3 2 4 2" xfId="30413"/>
    <cellStyle name="Percent 3 3 3 2 4 3" xfId="46269"/>
    <cellStyle name="Percent 3 3 3 2 5" xfId="4386"/>
    <cellStyle name="Percent 3 3 3 2 6" xfId="24605"/>
    <cellStyle name="Percent 3 3 3 2 7" xfId="36524"/>
    <cellStyle name="Percent 3 3 3 3" xfId="7759"/>
    <cellStyle name="Percent 3 3 3 3 2" xfId="10764"/>
    <cellStyle name="Percent 3 3 3 3 2 2" xfId="21500"/>
    <cellStyle name="Percent 3 3 3 3 2 2 2" xfId="33116"/>
    <cellStyle name="Percent 3 3 3 3 2 2 3" xfId="48972"/>
    <cellStyle name="Percent 3 3 3 3 2 3" xfId="27308"/>
    <cellStyle name="Percent 3 3 3 3 2 4" xfId="40908"/>
    <cellStyle name="Percent 3 3 3 3 3" xfId="19382"/>
    <cellStyle name="Percent 3 3 3 3 3 2" xfId="30998"/>
    <cellStyle name="Percent 3 3 3 3 3 3" xfId="46854"/>
    <cellStyle name="Percent 3 3 3 3 4" xfId="25190"/>
    <cellStyle name="Percent 3 3 3 3 5" xfId="38379"/>
    <cellStyle name="Percent 3 3 3 4" xfId="16861"/>
    <cellStyle name="Percent 3 3 3 4 2" xfId="22669"/>
    <cellStyle name="Percent 3 3 3 4 2 2" xfId="34285"/>
    <cellStyle name="Percent 3 3 3 4 2 3" xfId="50141"/>
    <cellStyle name="Percent 3 3 3 4 3" xfId="28477"/>
    <cellStyle name="Percent 3 3 3 4 4" xfId="44333"/>
    <cellStyle name="Percent 3 3 3 5" xfId="9524"/>
    <cellStyle name="Percent 3 3 3 5 2" xfId="20550"/>
    <cellStyle name="Percent 3 3 3 5 2 2" xfId="32166"/>
    <cellStyle name="Percent 3 3 3 5 2 3" xfId="48022"/>
    <cellStyle name="Percent 3 3 3 5 3" xfId="26358"/>
    <cellStyle name="Percent 3 3 3 5 4" xfId="39826"/>
    <cellStyle name="Percent 3 3 3 6" xfId="18213"/>
    <cellStyle name="Percent 3 3 3 6 2" xfId="29829"/>
    <cellStyle name="Percent 3 3 3 6 3" xfId="45685"/>
    <cellStyle name="Percent 3 3 3 7" xfId="3656"/>
    <cellStyle name="Percent 3 3 3 8" xfId="24021"/>
    <cellStyle name="Percent 3 3 3 9" xfId="35874"/>
    <cellStyle name="Percent 3 3 4" xfId="1343"/>
    <cellStyle name="Percent 3 3 4 2" xfId="7941"/>
    <cellStyle name="Percent 3 3 4 2 2" xfId="10954"/>
    <cellStyle name="Percent 3 3 4 2 2 2" xfId="21682"/>
    <cellStyle name="Percent 3 3 4 2 2 2 2" xfId="33298"/>
    <cellStyle name="Percent 3 3 4 2 2 2 3" xfId="49154"/>
    <cellStyle name="Percent 3 3 4 2 2 3" xfId="27490"/>
    <cellStyle name="Percent 3 3 4 2 2 4" xfId="41096"/>
    <cellStyle name="Percent 3 3 4 2 3" xfId="19564"/>
    <cellStyle name="Percent 3 3 4 2 3 2" xfId="31180"/>
    <cellStyle name="Percent 3 3 4 2 3 3" xfId="47036"/>
    <cellStyle name="Percent 3 3 4 2 4" xfId="25372"/>
    <cellStyle name="Percent 3 3 4 2 5" xfId="38561"/>
    <cellStyle name="Percent 3 3 4 3" xfId="17043"/>
    <cellStyle name="Percent 3 3 4 3 2" xfId="22851"/>
    <cellStyle name="Percent 3 3 4 3 2 2" xfId="34467"/>
    <cellStyle name="Percent 3 3 4 3 2 3" xfId="50323"/>
    <cellStyle name="Percent 3 3 4 3 3" xfId="28659"/>
    <cellStyle name="Percent 3 3 4 3 4" xfId="44515"/>
    <cellStyle name="Percent 3 3 4 4" xfId="9706"/>
    <cellStyle name="Percent 3 3 4 4 2" xfId="20732"/>
    <cellStyle name="Percent 3 3 4 4 2 2" xfId="32348"/>
    <cellStyle name="Percent 3 3 4 4 2 3" xfId="48204"/>
    <cellStyle name="Percent 3 3 4 4 3" xfId="26540"/>
    <cellStyle name="Percent 3 3 4 4 4" xfId="40008"/>
    <cellStyle name="Percent 3 3 4 5" xfId="18395"/>
    <cellStyle name="Percent 3 3 4 5 2" xfId="30011"/>
    <cellStyle name="Percent 3 3 4 5 3" xfId="45867"/>
    <cellStyle name="Percent 3 3 4 6" xfId="3870"/>
    <cellStyle name="Percent 3 3 4 7" xfId="24203"/>
    <cellStyle name="Percent 3 3 4 8" xfId="36068"/>
    <cellStyle name="Percent 3 3 5" xfId="1558"/>
    <cellStyle name="Percent 3 3 5 2" xfId="8123"/>
    <cellStyle name="Percent 3 3 5 2 2" xfId="11149"/>
    <cellStyle name="Percent 3 3 5 2 2 2" xfId="21864"/>
    <cellStyle name="Percent 3 3 5 2 2 2 2" xfId="33480"/>
    <cellStyle name="Percent 3 3 5 2 2 2 3" xfId="49336"/>
    <cellStyle name="Percent 3 3 5 2 2 3" xfId="27672"/>
    <cellStyle name="Percent 3 3 5 2 2 4" xfId="41285"/>
    <cellStyle name="Percent 3 3 5 2 3" xfId="19746"/>
    <cellStyle name="Percent 3 3 5 2 3 2" xfId="31362"/>
    <cellStyle name="Percent 3 3 5 2 3 3" xfId="47218"/>
    <cellStyle name="Percent 3 3 5 2 4" xfId="25554"/>
    <cellStyle name="Percent 3 3 5 2 5" xfId="38743"/>
    <cellStyle name="Percent 3 3 5 3" xfId="17225"/>
    <cellStyle name="Percent 3 3 5 3 2" xfId="23033"/>
    <cellStyle name="Percent 3 3 5 3 2 2" xfId="34649"/>
    <cellStyle name="Percent 3 3 5 3 2 3" xfId="50505"/>
    <cellStyle name="Percent 3 3 5 3 3" xfId="28841"/>
    <cellStyle name="Percent 3 3 5 3 4" xfId="44697"/>
    <cellStyle name="Percent 3 3 5 4" xfId="9304"/>
    <cellStyle name="Percent 3 3 5 4 2" xfId="20330"/>
    <cellStyle name="Percent 3 3 5 4 2 2" xfId="31946"/>
    <cellStyle name="Percent 3 3 5 4 2 3" xfId="47802"/>
    <cellStyle name="Percent 3 3 5 4 3" xfId="26138"/>
    <cellStyle name="Percent 3 3 5 4 4" xfId="39606"/>
    <cellStyle name="Percent 3 3 5 5" xfId="18577"/>
    <cellStyle name="Percent 3 3 5 5 2" xfId="30193"/>
    <cellStyle name="Percent 3 3 5 5 3" xfId="46049"/>
    <cellStyle name="Percent 3 3 5 6" xfId="4085"/>
    <cellStyle name="Percent 3 3 5 7" xfId="24385"/>
    <cellStyle name="Percent 3 3 5 8" xfId="36268"/>
    <cellStyle name="Percent 3 3 6" xfId="832"/>
    <cellStyle name="Percent 3 3 6 2" xfId="7527"/>
    <cellStyle name="Percent 3 3 6 2 2" xfId="16641"/>
    <cellStyle name="Percent 3 3 6 2 2 2" xfId="22449"/>
    <cellStyle name="Percent 3 3 6 2 2 2 2" xfId="34065"/>
    <cellStyle name="Percent 3 3 6 2 2 2 3" xfId="49921"/>
    <cellStyle name="Percent 3 3 6 2 2 3" xfId="28257"/>
    <cellStyle name="Percent 3 3 6 2 2 4" xfId="44113"/>
    <cellStyle name="Percent 3 3 6 2 3" xfId="19162"/>
    <cellStyle name="Percent 3 3 6 2 3 2" xfId="30778"/>
    <cellStyle name="Percent 3 3 6 2 3 3" xfId="46634"/>
    <cellStyle name="Percent 3 3 6 2 4" xfId="24970"/>
    <cellStyle name="Percent 3 3 6 2 5" xfId="38153"/>
    <cellStyle name="Percent 3 3 6 3" xfId="10517"/>
    <cellStyle name="Percent 3 3 6 3 2" xfId="21280"/>
    <cellStyle name="Percent 3 3 6 3 2 2" xfId="32896"/>
    <cellStyle name="Percent 3 3 6 3 2 3" xfId="48752"/>
    <cellStyle name="Percent 3 3 6 3 3" xfId="27088"/>
    <cellStyle name="Percent 3 3 6 3 4" xfId="40677"/>
    <cellStyle name="Percent 3 3 6 4" xfId="17993"/>
    <cellStyle name="Percent 3 3 6 4 2" xfId="29609"/>
    <cellStyle name="Percent 3 3 6 4 3" xfId="45465"/>
    <cellStyle name="Percent 3 3 6 5" xfId="3368"/>
    <cellStyle name="Percent 3 3 6 6" xfId="23801"/>
    <cellStyle name="Percent 3 3 6 7" xfId="35621"/>
    <cellStyle name="Percent 3 3 7" xfId="3128"/>
    <cellStyle name="Percent 3 3 7 2" xfId="10357"/>
    <cellStyle name="Percent 3 3 7 2 2" xfId="21134"/>
    <cellStyle name="Percent 3 3 7 2 2 2" xfId="32750"/>
    <cellStyle name="Percent 3 3 7 2 2 3" xfId="48606"/>
    <cellStyle name="Percent 3 3 7 2 3" xfId="26942"/>
    <cellStyle name="Percent 3 3 7 2 4" xfId="40524"/>
    <cellStyle name="Percent 3 3 7 3" xfId="17847"/>
    <cellStyle name="Percent 3 3 7 3 2" xfId="29463"/>
    <cellStyle name="Percent 3 3 7 3 3" xfId="45319"/>
    <cellStyle name="Percent 3 3 7 4" xfId="23655"/>
    <cellStyle name="Percent 3 3 7 5" xfId="35435"/>
    <cellStyle name="Percent 3 3 8" xfId="7302"/>
    <cellStyle name="Percent 3 3 8 2" xfId="9972"/>
    <cellStyle name="Percent 3 3 8 2 2" xfId="20951"/>
    <cellStyle name="Percent 3 3 8 2 2 2" xfId="32567"/>
    <cellStyle name="Percent 3 3 8 2 2 3" xfId="48423"/>
    <cellStyle name="Percent 3 3 8 2 3" xfId="26759"/>
    <cellStyle name="Percent 3 3 8 2 4" xfId="40252"/>
    <cellStyle name="Percent 3 3 8 3" xfId="19016"/>
    <cellStyle name="Percent 3 3 8 3 2" xfId="30632"/>
    <cellStyle name="Percent 3 3 8 3 3" xfId="46488"/>
    <cellStyle name="Percent 3 3 8 4" xfId="24824"/>
    <cellStyle name="Percent 3 3 8 5" xfId="37974"/>
    <cellStyle name="Percent 3 3 9" xfId="16495"/>
    <cellStyle name="Percent 3 3 9 2" xfId="22303"/>
    <cellStyle name="Percent 3 3 9 2 2" xfId="33919"/>
    <cellStyle name="Percent 3 3 9 2 3" xfId="49775"/>
    <cellStyle name="Percent 3 3 9 3" xfId="28111"/>
    <cellStyle name="Percent 3 3 9 4" xfId="43967"/>
    <cellStyle name="Percent 3 4" xfId="618"/>
    <cellStyle name="Percent 3 4 10" xfId="17700"/>
    <cellStyle name="Percent 3 4 10 2" xfId="29316"/>
    <cellStyle name="Percent 3 4 10 3" xfId="45172"/>
    <cellStyle name="Percent 3 4 11" xfId="2702"/>
    <cellStyle name="Percent 3 4 12" xfId="23508"/>
    <cellStyle name="Percent 3 4 13" xfId="35159"/>
    <cellStyle name="Percent 3 4 2" xfId="1169"/>
    <cellStyle name="Percent 3 4 2 2" xfId="1895"/>
    <cellStyle name="Percent 3 4 2 2 2" xfId="8439"/>
    <cellStyle name="Percent 3 4 2 2 2 2" xfId="17481"/>
    <cellStyle name="Percent 3 4 2 2 2 2 2" xfId="23289"/>
    <cellStyle name="Percent 3 4 2 2 2 2 2 2" xfId="34905"/>
    <cellStyle name="Percent 3 4 2 2 2 2 2 3" xfId="50761"/>
    <cellStyle name="Percent 3 4 2 2 2 2 3" xfId="29097"/>
    <cellStyle name="Percent 3 4 2 2 2 2 4" xfId="44953"/>
    <cellStyle name="Percent 3 4 2 2 2 3" xfId="20002"/>
    <cellStyle name="Percent 3 4 2 2 2 3 2" xfId="31618"/>
    <cellStyle name="Percent 3 4 2 2 2 3 3" xfId="47474"/>
    <cellStyle name="Percent 3 4 2 2 2 4" xfId="25810"/>
    <cellStyle name="Percent 3 4 2 2 2 5" xfId="39029"/>
    <cellStyle name="Percent 3 4 2 2 3" xfId="11412"/>
    <cellStyle name="Percent 3 4 2 2 3 2" xfId="22120"/>
    <cellStyle name="Percent 3 4 2 2 3 2 2" xfId="33736"/>
    <cellStyle name="Percent 3 4 2 2 3 2 3" xfId="49592"/>
    <cellStyle name="Percent 3 4 2 2 3 3" xfId="27928"/>
    <cellStyle name="Percent 3 4 2 2 3 4" xfId="41544"/>
    <cellStyle name="Percent 3 4 2 2 4" xfId="18833"/>
    <cellStyle name="Percent 3 4 2 2 4 2" xfId="30449"/>
    <cellStyle name="Percent 3 4 2 2 4 3" xfId="46305"/>
    <cellStyle name="Percent 3 4 2 2 5" xfId="4422"/>
    <cellStyle name="Percent 3 4 2 2 6" xfId="24641"/>
    <cellStyle name="Percent 3 4 2 2 7" xfId="36560"/>
    <cellStyle name="Percent 3 4 2 3" xfId="7795"/>
    <cellStyle name="Percent 3 4 2 3 2" xfId="10800"/>
    <cellStyle name="Percent 3 4 2 3 2 2" xfId="21536"/>
    <cellStyle name="Percent 3 4 2 3 2 2 2" xfId="33152"/>
    <cellStyle name="Percent 3 4 2 3 2 2 3" xfId="49008"/>
    <cellStyle name="Percent 3 4 2 3 2 3" xfId="27344"/>
    <cellStyle name="Percent 3 4 2 3 2 4" xfId="40944"/>
    <cellStyle name="Percent 3 4 2 3 3" xfId="19418"/>
    <cellStyle name="Percent 3 4 2 3 3 2" xfId="31034"/>
    <cellStyle name="Percent 3 4 2 3 3 3" xfId="46890"/>
    <cellStyle name="Percent 3 4 2 3 4" xfId="25226"/>
    <cellStyle name="Percent 3 4 2 3 5" xfId="38415"/>
    <cellStyle name="Percent 3 4 2 4" xfId="16897"/>
    <cellStyle name="Percent 3 4 2 4 2" xfId="22705"/>
    <cellStyle name="Percent 3 4 2 4 2 2" xfId="34321"/>
    <cellStyle name="Percent 3 4 2 4 2 3" xfId="50177"/>
    <cellStyle name="Percent 3 4 2 4 3" xfId="28513"/>
    <cellStyle name="Percent 3 4 2 4 4" xfId="44369"/>
    <cellStyle name="Percent 3 4 2 5" xfId="9560"/>
    <cellStyle name="Percent 3 4 2 5 2" xfId="20586"/>
    <cellStyle name="Percent 3 4 2 5 2 2" xfId="32202"/>
    <cellStyle name="Percent 3 4 2 5 2 3" xfId="48058"/>
    <cellStyle name="Percent 3 4 2 5 3" xfId="26394"/>
    <cellStyle name="Percent 3 4 2 5 4" xfId="39862"/>
    <cellStyle name="Percent 3 4 2 6" xfId="18249"/>
    <cellStyle name="Percent 3 4 2 6 2" xfId="29865"/>
    <cellStyle name="Percent 3 4 2 6 3" xfId="45721"/>
    <cellStyle name="Percent 3 4 2 7" xfId="3696"/>
    <cellStyle name="Percent 3 4 2 8" xfId="24057"/>
    <cellStyle name="Percent 3 4 2 9" xfId="35914"/>
    <cellStyle name="Percent 3 4 3" xfId="1379"/>
    <cellStyle name="Percent 3 4 3 2" xfId="7977"/>
    <cellStyle name="Percent 3 4 3 2 2" xfId="10990"/>
    <cellStyle name="Percent 3 4 3 2 2 2" xfId="21718"/>
    <cellStyle name="Percent 3 4 3 2 2 2 2" xfId="33334"/>
    <cellStyle name="Percent 3 4 3 2 2 2 3" xfId="49190"/>
    <cellStyle name="Percent 3 4 3 2 2 3" xfId="27526"/>
    <cellStyle name="Percent 3 4 3 2 2 4" xfId="41132"/>
    <cellStyle name="Percent 3 4 3 2 3" xfId="19600"/>
    <cellStyle name="Percent 3 4 3 2 3 2" xfId="31216"/>
    <cellStyle name="Percent 3 4 3 2 3 3" xfId="47072"/>
    <cellStyle name="Percent 3 4 3 2 4" xfId="25408"/>
    <cellStyle name="Percent 3 4 3 2 5" xfId="38597"/>
    <cellStyle name="Percent 3 4 3 3" xfId="17079"/>
    <cellStyle name="Percent 3 4 3 3 2" xfId="22887"/>
    <cellStyle name="Percent 3 4 3 3 2 2" xfId="34503"/>
    <cellStyle name="Percent 3 4 3 3 2 3" xfId="50359"/>
    <cellStyle name="Percent 3 4 3 3 3" xfId="28695"/>
    <cellStyle name="Percent 3 4 3 3 4" xfId="44551"/>
    <cellStyle name="Percent 3 4 3 4" xfId="9742"/>
    <cellStyle name="Percent 3 4 3 4 2" xfId="20768"/>
    <cellStyle name="Percent 3 4 3 4 2 2" xfId="32384"/>
    <cellStyle name="Percent 3 4 3 4 2 3" xfId="48240"/>
    <cellStyle name="Percent 3 4 3 4 3" xfId="26576"/>
    <cellStyle name="Percent 3 4 3 4 4" xfId="40044"/>
    <cellStyle name="Percent 3 4 3 5" xfId="18431"/>
    <cellStyle name="Percent 3 4 3 5 2" xfId="30047"/>
    <cellStyle name="Percent 3 4 3 5 3" xfId="45903"/>
    <cellStyle name="Percent 3 4 3 6" xfId="3906"/>
    <cellStyle name="Percent 3 4 3 7" xfId="24239"/>
    <cellStyle name="Percent 3 4 3 8" xfId="36104"/>
    <cellStyle name="Percent 3 4 4" xfId="1674"/>
    <cellStyle name="Percent 3 4 4 2" xfId="8237"/>
    <cellStyle name="Percent 3 4 4 2 2" xfId="11259"/>
    <cellStyle name="Percent 3 4 4 2 2 2" xfId="21974"/>
    <cellStyle name="Percent 3 4 4 2 2 2 2" xfId="33590"/>
    <cellStyle name="Percent 3 4 4 2 2 2 3" xfId="49446"/>
    <cellStyle name="Percent 3 4 4 2 2 3" xfId="27782"/>
    <cellStyle name="Percent 3 4 4 2 2 4" xfId="41395"/>
    <cellStyle name="Percent 3 4 4 2 3" xfId="19856"/>
    <cellStyle name="Percent 3 4 4 2 3 2" xfId="31472"/>
    <cellStyle name="Percent 3 4 4 2 3 3" xfId="47328"/>
    <cellStyle name="Percent 3 4 4 2 4" xfId="25664"/>
    <cellStyle name="Percent 3 4 4 2 5" xfId="38856"/>
    <cellStyle name="Percent 3 4 4 3" xfId="17335"/>
    <cellStyle name="Percent 3 4 4 3 2" xfId="23143"/>
    <cellStyle name="Percent 3 4 4 3 2 2" xfId="34759"/>
    <cellStyle name="Percent 3 4 4 3 2 3" xfId="50615"/>
    <cellStyle name="Percent 3 4 4 3 3" xfId="28951"/>
    <cellStyle name="Percent 3 4 4 3 4" xfId="44807"/>
    <cellStyle name="Percent 3 4 4 4" xfId="9414"/>
    <cellStyle name="Percent 3 4 4 4 2" xfId="20440"/>
    <cellStyle name="Percent 3 4 4 4 2 2" xfId="32056"/>
    <cellStyle name="Percent 3 4 4 4 2 3" xfId="47912"/>
    <cellStyle name="Percent 3 4 4 4 3" xfId="26248"/>
    <cellStyle name="Percent 3 4 4 4 4" xfId="39716"/>
    <cellStyle name="Percent 3 4 4 5" xfId="18687"/>
    <cellStyle name="Percent 3 4 4 5 2" xfId="30303"/>
    <cellStyle name="Percent 3 4 4 5 3" xfId="46159"/>
    <cellStyle name="Percent 3 4 4 6" xfId="4201"/>
    <cellStyle name="Percent 3 4 4 7" xfId="24495"/>
    <cellStyle name="Percent 3 4 4 8" xfId="36383"/>
    <cellStyle name="Percent 3 4 5" xfId="944"/>
    <cellStyle name="Percent 3 4 5 2" xfId="7639"/>
    <cellStyle name="Percent 3 4 5 2 2" xfId="16751"/>
    <cellStyle name="Percent 3 4 5 2 2 2" xfId="22559"/>
    <cellStyle name="Percent 3 4 5 2 2 2 2" xfId="34175"/>
    <cellStyle name="Percent 3 4 5 2 2 2 3" xfId="50031"/>
    <cellStyle name="Percent 3 4 5 2 2 3" xfId="28367"/>
    <cellStyle name="Percent 3 4 5 2 2 4" xfId="44223"/>
    <cellStyle name="Percent 3 4 5 2 3" xfId="19272"/>
    <cellStyle name="Percent 3 4 5 2 3 2" xfId="30888"/>
    <cellStyle name="Percent 3 4 5 2 3 3" xfId="46744"/>
    <cellStyle name="Percent 3 4 5 2 4" xfId="25080"/>
    <cellStyle name="Percent 3 4 5 2 5" xfId="38265"/>
    <cellStyle name="Percent 3 4 5 3" xfId="10627"/>
    <cellStyle name="Percent 3 4 5 3 2" xfId="21390"/>
    <cellStyle name="Percent 3 4 5 3 2 2" xfId="33006"/>
    <cellStyle name="Percent 3 4 5 3 2 3" xfId="48862"/>
    <cellStyle name="Percent 3 4 5 3 3" xfId="27198"/>
    <cellStyle name="Percent 3 4 5 3 4" xfId="40787"/>
    <cellStyle name="Percent 3 4 5 4" xfId="18103"/>
    <cellStyle name="Percent 3 4 5 4 2" xfId="29719"/>
    <cellStyle name="Percent 3 4 5 4 3" xfId="45575"/>
    <cellStyle name="Percent 3 4 5 5" xfId="3480"/>
    <cellStyle name="Percent 3 4 5 6" xfId="23911"/>
    <cellStyle name="Percent 3 4 5 7" xfId="35733"/>
    <cellStyle name="Percent 3 4 6" xfId="3167"/>
    <cellStyle name="Percent 3 4 6 2" xfId="10396"/>
    <cellStyle name="Percent 3 4 6 2 2" xfId="21170"/>
    <cellStyle name="Percent 3 4 6 2 2 2" xfId="32786"/>
    <cellStyle name="Percent 3 4 6 2 2 3" xfId="48642"/>
    <cellStyle name="Percent 3 4 6 2 3" xfId="26978"/>
    <cellStyle name="Percent 3 4 6 2 4" xfId="40562"/>
    <cellStyle name="Percent 3 4 6 3" xfId="17883"/>
    <cellStyle name="Percent 3 4 6 3 2" xfId="29499"/>
    <cellStyle name="Percent 3 4 6 3 3" xfId="45355"/>
    <cellStyle name="Percent 3 4 6 4" xfId="23691"/>
    <cellStyle name="Percent 3 4 6 5" xfId="35473"/>
    <cellStyle name="Percent 3 4 7" xfId="7338"/>
    <cellStyle name="Percent 3 4 7 2" xfId="10008"/>
    <cellStyle name="Percent 3 4 7 2 2" xfId="20987"/>
    <cellStyle name="Percent 3 4 7 2 2 2" xfId="32603"/>
    <cellStyle name="Percent 3 4 7 2 2 3" xfId="48459"/>
    <cellStyle name="Percent 3 4 7 2 3" xfId="26795"/>
    <cellStyle name="Percent 3 4 7 2 4" xfId="40288"/>
    <cellStyle name="Percent 3 4 7 3" xfId="19052"/>
    <cellStyle name="Percent 3 4 7 3 2" xfId="30668"/>
    <cellStyle name="Percent 3 4 7 3 3" xfId="46524"/>
    <cellStyle name="Percent 3 4 7 4" xfId="24860"/>
    <cellStyle name="Percent 3 4 7 5" xfId="38010"/>
    <cellStyle name="Percent 3 4 8" xfId="16531"/>
    <cellStyle name="Percent 3 4 8 2" xfId="22339"/>
    <cellStyle name="Percent 3 4 8 2 2" xfId="33955"/>
    <cellStyle name="Percent 3 4 8 2 3" xfId="49811"/>
    <cellStyle name="Percent 3 4 8 3" xfId="28147"/>
    <cellStyle name="Percent 3 4 8 4" xfId="44003"/>
    <cellStyle name="Percent 3 4 9" xfId="9158"/>
    <cellStyle name="Percent 3 4 9 2" xfId="20184"/>
    <cellStyle name="Percent 3 4 9 2 2" xfId="31800"/>
    <cellStyle name="Percent 3 4 9 2 3" xfId="47656"/>
    <cellStyle name="Percent 3 4 9 3" xfId="25992"/>
    <cellStyle name="Percent 3 4 9 4" xfId="39460"/>
    <cellStyle name="Percent 3 5" xfId="672"/>
    <cellStyle name="Percent 3 5 10" xfId="17736"/>
    <cellStyle name="Percent 3 5 10 2" xfId="29352"/>
    <cellStyle name="Percent 3 5 10 3" xfId="45208"/>
    <cellStyle name="Percent 3 5 11" xfId="2756"/>
    <cellStyle name="Percent 3 5 12" xfId="23544"/>
    <cellStyle name="Percent 3 5 13" xfId="35203"/>
    <cellStyle name="Percent 3 5 2" xfId="1223"/>
    <cellStyle name="Percent 3 5 2 2" xfId="1931"/>
    <cellStyle name="Percent 3 5 2 2 2" xfId="8475"/>
    <cellStyle name="Percent 3 5 2 2 2 2" xfId="17517"/>
    <cellStyle name="Percent 3 5 2 2 2 2 2" xfId="23325"/>
    <cellStyle name="Percent 3 5 2 2 2 2 2 2" xfId="34941"/>
    <cellStyle name="Percent 3 5 2 2 2 2 2 3" xfId="50797"/>
    <cellStyle name="Percent 3 5 2 2 2 2 3" xfId="29133"/>
    <cellStyle name="Percent 3 5 2 2 2 2 4" xfId="44989"/>
    <cellStyle name="Percent 3 5 2 2 2 3" xfId="20038"/>
    <cellStyle name="Percent 3 5 2 2 2 3 2" xfId="31654"/>
    <cellStyle name="Percent 3 5 2 2 2 3 3" xfId="47510"/>
    <cellStyle name="Percent 3 5 2 2 2 4" xfId="25846"/>
    <cellStyle name="Percent 3 5 2 2 2 5" xfId="39065"/>
    <cellStyle name="Percent 3 5 2 2 3" xfId="11448"/>
    <cellStyle name="Percent 3 5 2 2 3 2" xfId="22156"/>
    <cellStyle name="Percent 3 5 2 2 3 2 2" xfId="33772"/>
    <cellStyle name="Percent 3 5 2 2 3 2 3" xfId="49628"/>
    <cellStyle name="Percent 3 5 2 2 3 3" xfId="27964"/>
    <cellStyle name="Percent 3 5 2 2 3 4" xfId="41580"/>
    <cellStyle name="Percent 3 5 2 2 4" xfId="18869"/>
    <cellStyle name="Percent 3 5 2 2 4 2" xfId="30485"/>
    <cellStyle name="Percent 3 5 2 2 4 3" xfId="46341"/>
    <cellStyle name="Percent 3 5 2 2 5" xfId="4458"/>
    <cellStyle name="Percent 3 5 2 2 6" xfId="24677"/>
    <cellStyle name="Percent 3 5 2 2 7" xfId="36596"/>
    <cellStyle name="Percent 3 5 2 3" xfId="7831"/>
    <cellStyle name="Percent 3 5 2 3 2" xfId="10842"/>
    <cellStyle name="Percent 3 5 2 3 2 2" xfId="21572"/>
    <cellStyle name="Percent 3 5 2 3 2 2 2" xfId="33188"/>
    <cellStyle name="Percent 3 5 2 3 2 2 3" xfId="49044"/>
    <cellStyle name="Percent 3 5 2 3 2 3" xfId="27380"/>
    <cellStyle name="Percent 3 5 2 3 2 4" xfId="40985"/>
    <cellStyle name="Percent 3 5 2 3 3" xfId="19454"/>
    <cellStyle name="Percent 3 5 2 3 3 2" xfId="31070"/>
    <cellStyle name="Percent 3 5 2 3 3 3" xfId="46926"/>
    <cellStyle name="Percent 3 5 2 3 4" xfId="25262"/>
    <cellStyle name="Percent 3 5 2 3 5" xfId="38451"/>
    <cellStyle name="Percent 3 5 2 4" xfId="16933"/>
    <cellStyle name="Percent 3 5 2 4 2" xfId="22741"/>
    <cellStyle name="Percent 3 5 2 4 2 2" xfId="34357"/>
    <cellStyle name="Percent 3 5 2 4 2 3" xfId="50213"/>
    <cellStyle name="Percent 3 5 2 4 3" xfId="28549"/>
    <cellStyle name="Percent 3 5 2 4 4" xfId="44405"/>
    <cellStyle name="Percent 3 5 2 5" xfId="9596"/>
    <cellStyle name="Percent 3 5 2 5 2" xfId="20622"/>
    <cellStyle name="Percent 3 5 2 5 2 2" xfId="32238"/>
    <cellStyle name="Percent 3 5 2 5 2 3" xfId="48094"/>
    <cellStyle name="Percent 3 5 2 5 3" xfId="26430"/>
    <cellStyle name="Percent 3 5 2 5 4" xfId="39898"/>
    <cellStyle name="Percent 3 5 2 6" xfId="18285"/>
    <cellStyle name="Percent 3 5 2 6 2" xfId="29901"/>
    <cellStyle name="Percent 3 5 2 6 3" xfId="45757"/>
    <cellStyle name="Percent 3 5 2 7" xfId="3750"/>
    <cellStyle name="Percent 3 5 2 8" xfId="24093"/>
    <cellStyle name="Percent 3 5 2 9" xfId="35958"/>
    <cellStyle name="Percent 3 5 3" xfId="1415"/>
    <cellStyle name="Percent 3 5 3 2" xfId="8013"/>
    <cellStyle name="Percent 3 5 3 2 2" xfId="11026"/>
    <cellStyle name="Percent 3 5 3 2 2 2" xfId="21754"/>
    <cellStyle name="Percent 3 5 3 2 2 2 2" xfId="33370"/>
    <cellStyle name="Percent 3 5 3 2 2 2 3" xfId="49226"/>
    <cellStyle name="Percent 3 5 3 2 2 3" xfId="27562"/>
    <cellStyle name="Percent 3 5 3 2 2 4" xfId="41168"/>
    <cellStyle name="Percent 3 5 3 2 3" xfId="19636"/>
    <cellStyle name="Percent 3 5 3 2 3 2" xfId="31252"/>
    <cellStyle name="Percent 3 5 3 2 3 3" xfId="47108"/>
    <cellStyle name="Percent 3 5 3 2 4" xfId="25444"/>
    <cellStyle name="Percent 3 5 3 2 5" xfId="38633"/>
    <cellStyle name="Percent 3 5 3 3" xfId="17115"/>
    <cellStyle name="Percent 3 5 3 3 2" xfId="22923"/>
    <cellStyle name="Percent 3 5 3 3 2 2" xfId="34539"/>
    <cellStyle name="Percent 3 5 3 3 2 3" xfId="50395"/>
    <cellStyle name="Percent 3 5 3 3 3" xfId="28731"/>
    <cellStyle name="Percent 3 5 3 3 4" xfId="44587"/>
    <cellStyle name="Percent 3 5 3 4" xfId="9778"/>
    <cellStyle name="Percent 3 5 3 4 2" xfId="20804"/>
    <cellStyle name="Percent 3 5 3 4 2 2" xfId="32420"/>
    <cellStyle name="Percent 3 5 3 4 2 3" xfId="48276"/>
    <cellStyle name="Percent 3 5 3 4 3" xfId="26612"/>
    <cellStyle name="Percent 3 5 3 4 4" xfId="40080"/>
    <cellStyle name="Percent 3 5 3 5" xfId="18467"/>
    <cellStyle name="Percent 3 5 3 5 2" xfId="30083"/>
    <cellStyle name="Percent 3 5 3 5 3" xfId="45939"/>
    <cellStyle name="Percent 3 5 3 6" xfId="3942"/>
    <cellStyle name="Percent 3 5 3 7" xfId="24275"/>
    <cellStyle name="Percent 3 5 3 8" xfId="36140"/>
    <cellStyle name="Percent 3 5 4" xfId="1724"/>
    <cellStyle name="Percent 3 5 4 2" xfId="8273"/>
    <cellStyle name="Percent 3 5 4 2 2" xfId="11300"/>
    <cellStyle name="Percent 3 5 4 2 2 2" xfId="22010"/>
    <cellStyle name="Percent 3 5 4 2 2 2 2" xfId="33626"/>
    <cellStyle name="Percent 3 5 4 2 2 2 3" xfId="49482"/>
    <cellStyle name="Percent 3 5 4 2 2 3" xfId="27818"/>
    <cellStyle name="Percent 3 5 4 2 2 4" xfId="41433"/>
    <cellStyle name="Percent 3 5 4 2 3" xfId="19892"/>
    <cellStyle name="Percent 3 5 4 2 3 2" xfId="31508"/>
    <cellStyle name="Percent 3 5 4 2 3 3" xfId="47364"/>
    <cellStyle name="Percent 3 5 4 2 4" xfId="25700"/>
    <cellStyle name="Percent 3 5 4 2 5" xfId="38892"/>
    <cellStyle name="Percent 3 5 4 3" xfId="17371"/>
    <cellStyle name="Percent 3 5 4 3 2" xfId="23179"/>
    <cellStyle name="Percent 3 5 4 3 2 2" xfId="34795"/>
    <cellStyle name="Percent 3 5 4 3 2 3" xfId="50651"/>
    <cellStyle name="Percent 3 5 4 3 3" xfId="28987"/>
    <cellStyle name="Percent 3 5 4 3 4" xfId="44843"/>
    <cellStyle name="Percent 3 5 4 4" xfId="9450"/>
    <cellStyle name="Percent 3 5 4 4 2" xfId="20476"/>
    <cellStyle name="Percent 3 5 4 4 2 2" xfId="32092"/>
    <cellStyle name="Percent 3 5 4 4 2 3" xfId="47948"/>
    <cellStyle name="Percent 3 5 4 4 3" xfId="26284"/>
    <cellStyle name="Percent 3 5 4 4 4" xfId="39752"/>
    <cellStyle name="Percent 3 5 4 5" xfId="18723"/>
    <cellStyle name="Percent 3 5 4 5 2" xfId="30339"/>
    <cellStyle name="Percent 3 5 4 5 3" xfId="46195"/>
    <cellStyle name="Percent 3 5 4 6" xfId="4251"/>
    <cellStyle name="Percent 3 5 4 7" xfId="24531"/>
    <cellStyle name="Percent 3 5 4 8" xfId="36423"/>
    <cellStyle name="Percent 3 5 5" xfId="984"/>
    <cellStyle name="Percent 3 5 5 2" xfId="7679"/>
    <cellStyle name="Percent 3 5 5 2 2" xfId="16787"/>
    <cellStyle name="Percent 3 5 5 2 2 2" xfId="22595"/>
    <cellStyle name="Percent 3 5 5 2 2 2 2" xfId="34211"/>
    <cellStyle name="Percent 3 5 5 2 2 2 3" xfId="50067"/>
    <cellStyle name="Percent 3 5 5 2 2 3" xfId="28403"/>
    <cellStyle name="Percent 3 5 5 2 2 4" xfId="44259"/>
    <cellStyle name="Percent 3 5 5 2 3" xfId="19308"/>
    <cellStyle name="Percent 3 5 5 2 3 2" xfId="30924"/>
    <cellStyle name="Percent 3 5 5 2 3 3" xfId="46780"/>
    <cellStyle name="Percent 3 5 5 2 4" xfId="25116"/>
    <cellStyle name="Percent 3 5 5 2 5" xfId="38303"/>
    <cellStyle name="Percent 3 5 5 3" xfId="10663"/>
    <cellStyle name="Percent 3 5 5 3 2" xfId="21426"/>
    <cellStyle name="Percent 3 5 5 3 2 2" xfId="33042"/>
    <cellStyle name="Percent 3 5 5 3 2 3" xfId="48898"/>
    <cellStyle name="Percent 3 5 5 3 3" xfId="27234"/>
    <cellStyle name="Percent 3 5 5 3 4" xfId="40823"/>
    <cellStyle name="Percent 3 5 5 4" xfId="18139"/>
    <cellStyle name="Percent 3 5 5 4 2" xfId="29755"/>
    <cellStyle name="Percent 3 5 5 4 3" xfId="45611"/>
    <cellStyle name="Percent 3 5 5 5" xfId="3520"/>
    <cellStyle name="Percent 3 5 5 6" xfId="23947"/>
    <cellStyle name="Percent 3 5 5 7" xfId="35771"/>
    <cellStyle name="Percent 3 5 6" xfId="3212"/>
    <cellStyle name="Percent 3 5 6 2" xfId="10440"/>
    <cellStyle name="Percent 3 5 6 2 2" xfId="21206"/>
    <cellStyle name="Percent 3 5 6 2 2 2" xfId="32822"/>
    <cellStyle name="Percent 3 5 6 2 2 3" xfId="48678"/>
    <cellStyle name="Percent 3 5 6 2 3" xfId="27014"/>
    <cellStyle name="Percent 3 5 6 2 4" xfId="40603"/>
    <cellStyle name="Percent 3 5 6 3" xfId="17919"/>
    <cellStyle name="Percent 3 5 6 3 2" xfId="29535"/>
    <cellStyle name="Percent 3 5 6 3 3" xfId="45391"/>
    <cellStyle name="Percent 3 5 6 4" xfId="23727"/>
    <cellStyle name="Percent 3 5 6 5" xfId="35514"/>
    <cellStyle name="Percent 3 5 7" xfId="7374"/>
    <cellStyle name="Percent 3 5 7 2" xfId="10049"/>
    <cellStyle name="Percent 3 5 7 2 2" xfId="21023"/>
    <cellStyle name="Percent 3 5 7 2 2 2" xfId="32639"/>
    <cellStyle name="Percent 3 5 7 2 2 3" xfId="48495"/>
    <cellStyle name="Percent 3 5 7 2 3" xfId="26831"/>
    <cellStyle name="Percent 3 5 7 2 4" xfId="40326"/>
    <cellStyle name="Percent 3 5 7 3" xfId="19088"/>
    <cellStyle name="Percent 3 5 7 3 2" xfId="30704"/>
    <cellStyle name="Percent 3 5 7 3 3" xfId="46560"/>
    <cellStyle name="Percent 3 5 7 4" xfId="24896"/>
    <cellStyle name="Percent 3 5 7 5" xfId="38046"/>
    <cellStyle name="Percent 3 5 8" xfId="16567"/>
    <cellStyle name="Percent 3 5 8 2" xfId="22375"/>
    <cellStyle name="Percent 3 5 8 2 2" xfId="33991"/>
    <cellStyle name="Percent 3 5 8 2 3" xfId="49847"/>
    <cellStyle name="Percent 3 5 8 3" xfId="28183"/>
    <cellStyle name="Percent 3 5 8 4" xfId="44039"/>
    <cellStyle name="Percent 3 5 9" xfId="9194"/>
    <cellStyle name="Percent 3 5 9 2" xfId="20220"/>
    <cellStyle name="Percent 3 5 9 2 2" xfId="31836"/>
    <cellStyle name="Percent 3 5 9 2 3" xfId="47692"/>
    <cellStyle name="Percent 3 5 9 3" xfId="26028"/>
    <cellStyle name="Percent 3 5 9 4" xfId="39496"/>
    <cellStyle name="Percent 3 6" xfId="507"/>
    <cellStyle name="Percent 3 6 10" xfId="17627"/>
    <cellStyle name="Percent 3 6 10 2" xfId="29243"/>
    <cellStyle name="Percent 3 6 10 3" xfId="45099"/>
    <cellStyle name="Percent 3 6 11" xfId="2616"/>
    <cellStyle name="Percent 3 6 12" xfId="23435"/>
    <cellStyle name="Percent 3 6 13" xfId="35079"/>
    <cellStyle name="Percent 3 6 2" xfId="1264"/>
    <cellStyle name="Percent 3 6 2 2" xfId="1967"/>
    <cellStyle name="Percent 3 6 2 2 2" xfId="8511"/>
    <cellStyle name="Percent 3 6 2 2 2 2" xfId="17553"/>
    <cellStyle name="Percent 3 6 2 2 2 2 2" xfId="23361"/>
    <cellStyle name="Percent 3 6 2 2 2 2 2 2" xfId="34977"/>
    <cellStyle name="Percent 3 6 2 2 2 2 2 3" xfId="50833"/>
    <cellStyle name="Percent 3 6 2 2 2 2 3" xfId="29169"/>
    <cellStyle name="Percent 3 6 2 2 2 2 4" xfId="45025"/>
    <cellStyle name="Percent 3 6 2 2 2 3" xfId="20074"/>
    <cellStyle name="Percent 3 6 2 2 2 3 2" xfId="31690"/>
    <cellStyle name="Percent 3 6 2 2 2 3 3" xfId="47546"/>
    <cellStyle name="Percent 3 6 2 2 2 4" xfId="25882"/>
    <cellStyle name="Percent 3 6 2 2 2 5" xfId="39101"/>
    <cellStyle name="Percent 3 6 2 2 3" xfId="11484"/>
    <cellStyle name="Percent 3 6 2 2 3 2" xfId="22192"/>
    <cellStyle name="Percent 3 6 2 2 3 2 2" xfId="33808"/>
    <cellStyle name="Percent 3 6 2 2 3 2 3" xfId="49664"/>
    <cellStyle name="Percent 3 6 2 2 3 3" xfId="28000"/>
    <cellStyle name="Percent 3 6 2 2 3 4" xfId="41616"/>
    <cellStyle name="Percent 3 6 2 2 4" xfId="18905"/>
    <cellStyle name="Percent 3 6 2 2 4 2" xfId="30521"/>
    <cellStyle name="Percent 3 6 2 2 4 3" xfId="46377"/>
    <cellStyle name="Percent 3 6 2 2 5" xfId="4494"/>
    <cellStyle name="Percent 3 6 2 2 6" xfId="24713"/>
    <cellStyle name="Percent 3 6 2 2 7" xfId="36632"/>
    <cellStyle name="Percent 3 6 2 3" xfId="7867"/>
    <cellStyle name="Percent 3 6 2 3 2" xfId="10879"/>
    <cellStyle name="Percent 3 6 2 3 2 2" xfId="21608"/>
    <cellStyle name="Percent 3 6 2 3 2 2 2" xfId="33224"/>
    <cellStyle name="Percent 3 6 2 3 2 2 3" xfId="49080"/>
    <cellStyle name="Percent 3 6 2 3 2 3" xfId="27416"/>
    <cellStyle name="Percent 3 6 2 3 2 4" xfId="41021"/>
    <cellStyle name="Percent 3 6 2 3 3" xfId="19490"/>
    <cellStyle name="Percent 3 6 2 3 3 2" xfId="31106"/>
    <cellStyle name="Percent 3 6 2 3 3 3" xfId="46962"/>
    <cellStyle name="Percent 3 6 2 3 4" xfId="25298"/>
    <cellStyle name="Percent 3 6 2 3 5" xfId="38487"/>
    <cellStyle name="Percent 3 6 2 4" xfId="16969"/>
    <cellStyle name="Percent 3 6 2 4 2" xfId="22777"/>
    <cellStyle name="Percent 3 6 2 4 2 2" xfId="34393"/>
    <cellStyle name="Percent 3 6 2 4 2 3" xfId="50249"/>
    <cellStyle name="Percent 3 6 2 4 3" xfId="28585"/>
    <cellStyle name="Percent 3 6 2 4 4" xfId="44441"/>
    <cellStyle name="Percent 3 6 2 5" xfId="9632"/>
    <cellStyle name="Percent 3 6 2 5 2" xfId="20658"/>
    <cellStyle name="Percent 3 6 2 5 2 2" xfId="32274"/>
    <cellStyle name="Percent 3 6 2 5 2 3" xfId="48130"/>
    <cellStyle name="Percent 3 6 2 5 3" xfId="26466"/>
    <cellStyle name="Percent 3 6 2 5 4" xfId="39934"/>
    <cellStyle name="Percent 3 6 2 6" xfId="18321"/>
    <cellStyle name="Percent 3 6 2 6 2" xfId="29937"/>
    <cellStyle name="Percent 3 6 2 6 3" xfId="45793"/>
    <cellStyle name="Percent 3 6 2 7" xfId="3791"/>
    <cellStyle name="Percent 3 6 2 8" xfId="24129"/>
    <cellStyle name="Percent 3 6 2 9" xfId="35994"/>
    <cellStyle name="Percent 3 6 3" xfId="1451"/>
    <cellStyle name="Percent 3 6 3 2" xfId="8049"/>
    <cellStyle name="Percent 3 6 3 2 2" xfId="11062"/>
    <cellStyle name="Percent 3 6 3 2 2 2" xfId="21790"/>
    <cellStyle name="Percent 3 6 3 2 2 2 2" xfId="33406"/>
    <cellStyle name="Percent 3 6 3 2 2 2 3" xfId="49262"/>
    <cellStyle name="Percent 3 6 3 2 2 3" xfId="27598"/>
    <cellStyle name="Percent 3 6 3 2 2 4" xfId="41204"/>
    <cellStyle name="Percent 3 6 3 2 3" xfId="19672"/>
    <cellStyle name="Percent 3 6 3 2 3 2" xfId="31288"/>
    <cellStyle name="Percent 3 6 3 2 3 3" xfId="47144"/>
    <cellStyle name="Percent 3 6 3 2 4" xfId="25480"/>
    <cellStyle name="Percent 3 6 3 2 5" xfId="38669"/>
    <cellStyle name="Percent 3 6 3 3" xfId="17151"/>
    <cellStyle name="Percent 3 6 3 3 2" xfId="22959"/>
    <cellStyle name="Percent 3 6 3 3 2 2" xfId="34575"/>
    <cellStyle name="Percent 3 6 3 3 2 3" xfId="50431"/>
    <cellStyle name="Percent 3 6 3 3 3" xfId="28767"/>
    <cellStyle name="Percent 3 6 3 3 4" xfId="44623"/>
    <cellStyle name="Percent 3 6 3 4" xfId="9814"/>
    <cellStyle name="Percent 3 6 3 4 2" xfId="20840"/>
    <cellStyle name="Percent 3 6 3 4 2 2" xfId="32456"/>
    <cellStyle name="Percent 3 6 3 4 2 3" xfId="48312"/>
    <cellStyle name="Percent 3 6 3 4 3" xfId="26648"/>
    <cellStyle name="Percent 3 6 3 4 4" xfId="40116"/>
    <cellStyle name="Percent 3 6 3 5" xfId="18503"/>
    <cellStyle name="Percent 3 6 3 5 2" xfId="30119"/>
    <cellStyle name="Percent 3 6 3 5 3" xfId="45975"/>
    <cellStyle name="Percent 3 6 3 6" xfId="3978"/>
    <cellStyle name="Percent 3 6 3 7" xfId="24311"/>
    <cellStyle name="Percent 3 6 3 8" xfId="36176"/>
    <cellStyle name="Percent 3 6 4" xfId="1595"/>
    <cellStyle name="Percent 3 6 4 2" xfId="8160"/>
    <cellStyle name="Percent 3 6 4 2 2" xfId="11186"/>
    <cellStyle name="Percent 3 6 4 2 2 2" xfId="21901"/>
    <cellStyle name="Percent 3 6 4 2 2 2 2" xfId="33517"/>
    <cellStyle name="Percent 3 6 4 2 2 2 3" xfId="49373"/>
    <cellStyle name="Percent 3 6 4 2 2 3" xfId="27709"/>
    <cellStyle name="Percent 3 6 4 2 2 4" xfId="41322"/>
    <cellStyle name="Percent 3 6 4 2 3" xfId="19783"/>
    <cellStyle name="Percent 3 6 4 2 3 2" xfId="31399"/>
    <cellStyle name="Percent 3 6 4 2 3 3" xfId="47255"/>
    <cellStyle name="Percent 3 6 4 2 4" xfId="25591"/>
    <cellStyle name="Percent 3 6 4 2 5" xfId="38780"/>
    <cellStyle name="Percent 3 6 4 3" xfId="17262"/>
    <cellStyle name="Percent 3 6 4 3 2" xfId="23070"/>
    <cellStyle name="Percent 3 6 4 3 2 2" xfId="34686"/>
    <cellStyle name="Percent 3 6 4 3 2 3" xfId="50542"/>
    <cellStyle name="Percent 3 6 4 3 3" xfId="28878"/>
    <cellStyle name="Percent 3 6 4 3 4" xfId="44734"/>
    <cellStyle name="Percent 3 6 4 4" xfId="9341"/>
    <cellStyle name="Percent 3 6 4 4 2" xfId="20367"/>
    <cellStyle name="Percent 3 6 4 4 2 2" xfId="31983"/>
    <cellStyle name="Percent 3 6 4 4 2 3" xfId="47839"/>
    <cellStyle name="Percent 3 6 4 4 3" xfId="26175"/>
    <cellStyle name="Percent 3 6 4 4 4" xfId="39643"/>
    <cellStyle name="Percent 3 6 4 5" xfId="18614"/>
    <cellStyle name="Percent 3 6 4 5 2" xfId="30230"/>
    <cellStyle name="Percent 3 6 4 5 3" xfId="46086"/>
    <cellStyle name="Percent 3 6 4 6" xfId="4122"/>
    <cellStyle name="Percent 3 6 4 7" xfId="24422"/>
    <cellStyle name="Percent 3 6 4 8" xfId="36305"/>
    <cellStyle name="Percent 3 6 5" xfId="869"/>
    <cellStyle name="Percent 3 6 5 2" xfId="7564"/>
    <cellStyle name="Percent 3 6 5 2 2" xfId="16678"/>
    <cellStyle name="Percent 3 6 5 2 2 2" xfId="22486"/>
    <cellStyle name="Percent 3 6 5 2 2 2 2" xfId="34102"/>
    <cellStyle name="Percent 3 6 5 2 2 2 3" xfId="49958"/>
    <cellStyle name="Percent 3 6 5 2 2 3" xfId="28294"/>
    <cellStyle name="Percent 3 6 5 2 2 4" xfId="44150"/>
    <cellStyle name="Percent 3 6 5 2 3" xfId="19199"/>
    <cellStyle name="Percent 3 6 5 2 3 2" xfId="30815"/>
    <cellStyle name="Percent 3 6 5 2 3 3" xfId="46671"/>
    <cellStyle name="Percent 3 6 5 2 4" xfId="25007"/>
    <cellStyle name="Percent 3 6 5 2 5" xfId="38190"/>
    <cellStyle name="Percent 3 6 5 3" xfId="10554"/>
    <cellStyle name="Percent 3 6 5 3 2" xfId="21317"/>
    <cellStyle name="Percent 3 6 5 3 2 2" xfId="32933"/>
    <cellStyle name="Percent 3 6 5 3 2 3" xfId="48789"/>
    <cellStyle name="Percent 3 6 5 3 3" xfId="27125"/>
    <cellStyle name="Percent 3 6 5 3 4" xfId="40714"/>
    <cellStyle name="Percent 3 6 5 4" xfId="18030"/>
    <cellStyle name="Percent 3 6 5 4 2" xfId="29646"/>
    <cellStyle name="Percent 3 6 5 4 3" xfId="45502"/>
    <cellStyle name="Percent 3 6 5 5" xfId="3405"/>
    <cellStyle name="Percent 3 6 5 6" xfId="23838"/>
    <cellStyle name="Percent 3 6 5 7" xfId="35658"/>
    <cellStyle name="Percent 3 6 6" xfId="3069"/>
    <cellStyle name="Percent 3 6 6 2" xfId="10299"/>
    <cellStyle name="Percent 3 6 6 2 2" xfId="21097"/>
    <cellStyle name="Percent 3 6 6 2 2 2" xfId="32713"/>
    <cellStyle name="Percent 3 6 6 2 2 3" xfId="48569"/>
    <cellStyle name="Percent 3 6 6 2 3" xfId="26905"/>
    <cellStyle name="Percent 3 6 6 2 4" xfId="40477"/>
    <cellStyle name="Percent 3 6 6 3" xfId="17810"/>
    <cellStyle name="Percent 3 6 6 3 2" xfId="29426"/>
    <cellStyle name="Percent 3 6 6 3 3" xfId="45282"/>
    <cellStyle name="Percent 3 6 6 4" xfId="23618"/>
    <cellStyle name="Percent 3 6 6 5" xfId="35388"/>
    <cellStyle name="Percent 3 6 7" xfId="7265"/>
    <cellStyle name="Percent 3 6 7 2" xfId="9931"/>
    <cellStyle name="Percent 3 6 7 2 2" xfId="20914"/>
    <cellStyle name="Percent 3 6 7 2 2 2" xfId="32530"/>
    <cellStyle name="Percent 3 6 7 2 2 3" xfId="48386"/>
    <cellStyle name="Percent 3 6 7 2 3" xfId="26722"/>
    <cellStyle name="Percent 3 6 7 2 4" xfId="40215"/>
    <cellStyle name="Percent 3 6 7 3" xfId="18979"/>
    <cellStyle name="Percent 3 6 7 3 2" xfId="30595"/>
    <cellStyle name="Percent 3 6 7 3 3" xfId="46451"/>
    <cellStyle name="Percent 3 6 7 4" xfId="24787"/>
    <cellStyle name="Percent 3 6 7 5" xfId="37937"/>
    <cellStyle name="Percent 3 6 8" xfId="16458"/>
    <cellStyle name="Percent 3 6 8 2" xfId="22266"/>
    <cellStyle name="Percent 3 6 8 2 2" xfId="33882"/>
    <cellStyle name="Percent 3 6 8 2 3" xfId="49738"/>
    <cellStyle name="Percent 3 6 8 3" xfId="28074"/>
    <cellStyle name="Percent 3 6 8 4" xfId="43930"/>
    <cellStyle name="Percent 3 6 9" xfId="9230"/>
    <cellStyle name="Percent 3 6 9 2" xfId="20256"/>
    <cellStyle name="Percent 3 6 9 2 2" xfId="31872"/>
    <cellStyle name="Percent 3 6 9 2 3" xfId="47728"/>
    <cellStyle name="Percent 3 6 9 3" xfId="26064"/>
    <cellStyle name="Percent 3 6 9 4" xfId="39532"/>
    <cellStyle name="Percent 3 7" xfId="1058"/>
    <cellStyle name="Percent 3 7 2" xfId="1822"/>
    <cellStyle name="Percent 3 7 2 2" xfId="8366"/>
    <cellStyle name="Percent 3 7 2 2 2" xfId="17408"/>
    <cellStyle name="Percent 3 7 2 2 2 2" xfId="23216"/>
    <cellStyle name="Percent 3 7 2 2 2 2 2" xfId="34832"/>
    <cellStyle name="Percent 3 7 2 2 2 2 3" xfId="50688"/>
    <cellStyle name="Percent 3 7 2 2 2 3" xfId="29024"/>
    <cellStyle name="Percent 3 7 2 2 2 4" xfId="44880"/>
    <cellStyle name="Percent 3 7 2 2 3" xfId="19929"/>
    <cellStyle name="Percent 3 7 2 2 3 2" xfId="31545"/>
    <cellStyle name="Percent 3 7 2 2 3 3" xfId="47401"/>
    <cellStyle name="Percent 3 7 2 2 4" xfId="25737"/>
    <cellStyle name="Percent 3 7 2 2 5" xfId="38956"/>
    <cellStyle name="Percent 3 7 2 3" xfId="11339"/>
    <cellStyle name="Percent 3 7 2 3 2" xfId="22047"/>
    <cellStyle name="Percent 3 7 2 3 2 2" xfId="33663"/>
    <cellStyle name="Percent 3 7 2 3 2 3" xfId="49519"/>
    <cellStyle name="Percent 3 7 2 3 3" xfId="27855"/>
    <cellStyle name="Percent 3 7 2 3 4" xfId="41471"/>
    <cellStyle name="Percent 3 7 2 4" xfId="18760"/>
    <cellStyle name="Percent 3 7 2 4 2" xfId="30376"/>
    <cellStyle name="Percent 3 7 2 4 3" xfId="46232"/>
    <cellStyle name="Percent 3 7 2 5" xfId="4349"/>
    <cellStyle name="Percent 3 7 2 6" xfId="24568"/>
    <cellStyle name="Percent 3 7 2 7" xfId="36487"/>
    <cellStyle name="Percent 3 7 3" xfId="7722"/>
    <cellStyle name="Percent 3 7 3 2" xfId="10719"/>
    <cellStyle name="Percent 3 7 3 2 2" xfId="21463"/>
    <cellStyle name="Percent 3 7 3 2 2 2" xfId="33079"/>
    <cellStyle name="Percent 3 7 3 2 2 3" xfId="48935"/>
    <cellStyle name="Percent 3 7 3 2 3" xfId="27271"/>
    <cellStyle name="Percent 3 7 3 2 4" xfId="40869"/>
    <cellStyle name="Percent 3 7 3 3" xfId="19345"/>
    <cellStyle name="Percent 3 7 3 3 2" xfId="30961"/>
    <cellStyle name="Percent 3 7 3 3 3" xfId="46817"/>
    <cellStyle name="Percent 3 7 3 4" xfId="25153"/>
    <cellStyle name="Percent 3 7 3 5" xfId="38342"/>
    <cellStyle name="Percent 3 7 4" xfId="16824"/>
    <cellStyle name="Percent 3 7 4 2" xfId="22632"/>
    <cellStyle name="Percent 3 7 4 2 2" xfId="34248"/>
    <cellStyle name="Percent 3 7 4 2 3" xfId="50104"/>
    <cellStyle name="Percent 3 7 4 3" xfId="28440"/>
    <cellStyle name="Percent 3 7 4 4" xfId="44296"/>
    <cellStyle name="Percent 3 7 5" xfId="9487"/>
    <cellStyle name="Percent 3 7 5 2" xfId="20513"/>
    <cellStyle name="Percent 3 7 5 2 2" xfId="32129"/>
    <cellStyle name="Percent 3 7 5 2 3" xfId="47985"/>
    <cellStyle name="Percent 3 7 5 3" xfId="26321"/>
    <cellStyle name="Percent 3 7 5 4" xfId="39789"/>
    <cellStyle name="Percent 3 7 6" xfId="18176"/>
    <cellStyle name="Percent 3 7 6 2" xfId="29792"/>
    <cellStyle name="Percent 3 7 6 3" xfId="45648"/>
    <cellStyle name="Percent 3 7 7" xfId="3585"/>
    <cellStyle name="Percent 3 7 8" xfId="23984"/>
    <cellStyle name="Percent 3 7 9" xfId="35822"/>
    <cellStyle name="Percent 3 8" xfId="1306"/>
    <cellStyle name="Percent 3 8 2" xfId="7904"/>
    <cellStyle name="Percent 3 8 2 2" xfId="10917"/>
    <cellStyle name="Percent 3 8 2 2 2" xfId="21645"/>
    <cellStyle name="Percent 3 8 2 2 2 2" xfId="33261"/>
    <cellStyle name="Percent 3 8 2 2 2 3" xfId="49117"/>
    <cellStyle name="Percent 3 8 2 2 3" xfId="27453"/>
    <cellStyle name="Percent 3 8 2 2 4" xfId="41059"/>
    <cellStyle name="Percent 3 8 2 3" xfId="19527"/>
    <cellStyle name="Percent 3 8 2 3 2" xfId="31143"/>
    <cellStyle name="Percent 3 8 2 3 3" xfId="46999"/>
    <cellStyle name="Percent 3 8 2 4" xfId="25335"/>
    <cellStyle name="Percent 3 8 2 5" xfId="38524"/>
    <cellStyle name="Percent 3 8 3" xfId="17006"/>
    <cellStyle name="Percent 3 8 3 2" xfId="22814"/>
    <cellStyle name="Percent 3 8 3 2 2" xfId="34430"/>
    <cellStyle name="Percent 3 8 3 2 3" xfId="50286"/>
    <cellStyle name="Percent 3 8 3 3" xfId="28622"/>
    <cellStyle name="Percent 3 8 3 4" xfId="44478"/>
    <cellStyle name="Percent 3 8 4" xfId="9669"/>
    <cellStyle name="Percent 3 8 4 2" xfId="20695"/>
    <cellStyle name="Percent 3 8 4 2 2" xfId="32311"/>
    <cellStyle name="Percent 3 8 4 2 3" xfId="48167"/>
    <cellStyle name="Percent 3 8 4 3" xfId="26503"/>
    <cellStyle name="Percent 3 8 4 4" xfId="39971"/>
    <cellStyle name="Percent 3 8 5" xfId="18358"/>
    <cellStyle name="Percent 3 8 5 2" xfId="29974"/>
    <cellStyle name="Percent 3 8 5 3" xfId="45830"/>
    <cellStyle name="Percent 3 8 6" xfId="3833"/>
    <cellStyle name="Percent 3 8 7" xfId="24166"/>
    <cellStyle name="Percent 3 8 8" xfId="36031"/>
    <cellStyle name="Percent 3 9" xfId="1492"/>
    <cellStyle name="Percent 3 9 2" xfId="8086"/>
    <cellStyle name="Percent 3 9 2 2" xfId="11101"/>
    <cellStyle name="Percent 3 9 2 2 2" xfId="21827"/>
    <cellStyle name="Percent 3 9 2 2 2 2" xfId="33443"/>
    <cellStyle name="Percent 3 9 2 2 2 3" xfId="49299"/>
    <cellStyle name="Percent 3 9 2 2 3" xfId="27635"/>
    <cellStyle name="Percent 3 9 2 2 4" xfId="41242"/>
    <cellStyle name="Percent 3 9 2 3" xfId="19709"/>
    <cellStyle name="Percent 3 9 2 3 2" xfId="31325"/>
    <cellStyle name="Percent 3 9 2 3 3" xfId="47181"/>
    <cellStyle name="Percent 3 9 2 4" xfId="25517"/>
    <cellStyle name="Percent 3 9 2 5" xfId="38706"/>
    <cellStyle name="Percent 3 9 3" xfId="17188"/>
    <cellStyle name="Percent 3 9 3 2" xfId="22996"/>
    <cellStyle name="Percent 3 9 3 2 2" xfId="34612"/>
    <cellStyle name="Percent 3 9 3 2 3" xfId="50468"/>
    <cellStyle name="Percent 3 9 3 3" xfId="28804"/>
    <cellStyle name="Percent 3 9 3 4" xfId="44660"/>
    <cellStyle name="Percent 3 9 4" xfId="9267"/>
    <cellStyle name="Percent 3 9 4 2" xfId="20293"/>
    <cellStyle name="Percent 3 9 4 2 2" xfId="31909"/>
    <cellStyle name="Percent 3 9 4 2 3" xfId="47765"/>
    <cellStyle name="Percent 3 9 4 3" xfId="26101"/>
    <cellStyle name="Percent 3 9 4 4" xfId="39569"/>
    <cellStyle name="Percent 3 9 5" xfId="18540"/>
    <cellStyle name="Percent 3 9 5 2" xfId="30156"/>
    <cellStyle name="Percent 3 9 5 3" xfId="46012"/>
    <cellStyle name="Percent 3 9 6" xfId="4019"/>
    <cellStyle name="Percent 3 9 7" xfId="24348"/>
    <cellStyle name="Percent 3 9 8" xfId="36216"/>
    <cellStyle name="Percent 4" xfId="443"/>
    <cellStyle name="Percent 5" xfId="444"/>
    <cellStyle name="Percent 6" xfId="445"/>
    <cellStyle name="Percent 7" xfId="455"/>
    <cellStyle name="Percent 7 10" xfId="3035"/>
    <cellStyle name="Percent 7 10 2" xfId="10265"/>
    <cellStyle name="Percent 7 10 2 2" xfId="21078"/>
    <cellStyle name="Percent 7 10 2 2 2" xfId="32694"/>
    <cellStyle name="Percent 7 10 2 2 3" xfId="48550"/>
    <cellStyle name="Percent 7 10 2 3" xfId="26886"/>
    <cellStyle name="Percent 7 10 2 4" xfId="40450"/>
    <cellStyle name="Percent 7 10 3" xfId="17791"/>
    <cellStyle name="Percent 7 10 3 2" xfId="29407"/>
    <cellStyle name="Percent 7 10 3 3" xfId="45263"/>
    <cellStyle name="Percent 7 10 4" xfId="23599"/>
    <cellStyle name="Percent 7 10 5" xfId="35361"/>
    <cellStyle name="Percent 7 11" xfId="7246"/>
    <cellStyle name="Percent 7 11 2" xfId="9905"/>
    <cellStyle name="Percent 7 11 2 2" xfId="20895"/>
    <cellStyle name="Percent 7 11 2 2 2" xfId="32511"/>
    <cellStyle name="Percent 7 11 2 2 3" xfId="48367"/>
    <cellStyle name="Percent 7 11 2 3" xfId="26703"/>
    <cellStyle name="Percent 7 11 2 4" xfId="40193"/>
    <cellStyle name="Percent 7 11 3" xfId="18960"/>
    <cellStyle name="Percent 7 11 3 2" xfId="30576"/>
    <cellStyle name="Percent 7 11 3 3" xfId="46432"/>
    <cellStyle name="Percent 7 11 4" xfId="24768"/>
    <cellStyle name="Percent 7 11 5" xfId="37918"/>
    <cellStyle name="Percent 7 12" xfId="16439"/>
    <cellStyle name="Percent 7 12 2" xfId="22247"/>
    <cellStyle name="Percent 7 12 2 2" xfId="33863"/>
    <cellStyle name="Percent 7 12 2 3" xfId="49719"/>
    <cellStyle name="Percent 7 12 3" xfId="28055"/>
    <cellStyle name="Percent 7 12 4" xfId="43911"/>
    <cellStyle name="Percent 7 13" xfId="9103"/>
    <cellStyle name="Percent 7 13 2" xfId="20129"/>
    <cellStyle name="Percent 7 13 2 2" xfId="31745"/>
    <cellStyle name="Percent 7 13 2 3" xfId="47601"/>
    <cellStyle name="Percent 7 13 3" xfId="25937"/>
    <cellStyle name="Percent 7 13 4" xfId="39405"/>
    <cellStyle name="Percent 7 14" xfId="17608"/>
    <cellStyle name="Percent 7 14 2" xfId="29224"/>
    <cellStyle name="Percent 7 14 3" xfId="45080"/>
    <cellStyle name="Percent 7 15" xfId="2568"/>
    <cellStyle name="Percent 7 16" xfId="23416"/>
    <cellStyle name="Percent 7 17" xfId="35045"/>
    <cellStyle name="Percent 7 2" xfId="596"/>
    <cellStyle name="Percent 7 2 10" xfId="9140"/>
    <cellStyle name="Percent 7 2 10 2" xfId="20166"/>
    <cellStyle name="Percent 7 2 10 2 2" xfId="31782"/>
    <cellStyle name="Percent 7 2 10 2 3" xfId="47638"/>
    <cellStyle name="Percent 7 2 10 3" xfId="25974"/>
    <cellStyle name="Percent 7 2 10 4" xfId="39442"/>
    <cellStyle name="Percent 7 2 11" xfId="17682"/>
    <cellStyle name="Percent 7 2 11 2" xfId="29298"/>
    <cellStyle name="Percent 7 2 11 3" xfId="45154"/>
    <cellStyle name="Percent 7 2 12" xfId="2680"/>
    <cellStyle name="Percent 7 2 13" xfId="23490"/>
    <cellStyle name="Percent 7 2 14" xfId="35137"/>
    <cellStyle name="Percent 7 2 2" xfId="925"/>
    <cellStyle name="Percent 7 2 2 2" xfId="1654"/>
    <cellStyle name="Percent 7 2 2 2 2" xfId="8219"/>
    <cellStyle name="Percent 7 2 2 2 2 2" xfId="17317"/>
    <cellStyle name="Percent 7 2 2 2 2 2 2" xfId="23125"/>
    <cellStyle name="Percent 7 2 2 2 2 2 2 2" xfId="34741"/>
    <cellStyle name="Percent 7 2 2 2 2 2 2 3" xfId="50597"/>
    <cellStyle name="Percent 7 2 2 2 2 2 3" xfId="28933"/>
    <cellStyle name="Percent 7 2 2 2 2 2 4" xfId="44789"/>
    <cellStyle name="Percent 7 2 2 2 2 3" xfId="19838"/>
    <cellStyle name="Percent 7 2 2 2 2 3 2" xfId="31454"/>
    <cellStyle name="Percent 7 2 2 2 2 3 3" xfId="47310"/>
    <cellStyle name="Percent 7 2 2 2 2 4" xfId="25646"/>
    <cellStyle name="Percent 7 2 2 2 2 5" xfId="38838"/>
    <cellStyle name="Percent 7 2 2 2 3" xfId="11241"/>
    <cellStyle name="Percent 7 2 2 2 3 2" xfId="21956"/>
    <cellStyle name="Percent 7 2 2 2 3 2 2" xfId="33572"/>
    <cellStyle name="Percent 7 2 2 2 3 2 3" xfId="49428"/>
    <cellStyle name="Percent 7 2 2 2 3 3" xfId="27764"/>
    <cellStyle name="Percent 7 2 2 2 3 4" xfId="41377"/>
    <cellStyle name="Percent 7 2 2 2 4" xfId="18669"/>
    <cellStyle name="Percent 7 2 2 2 4 2" xfId="30285"/>
    <cellStyle name="Percent 7 2 2 2 4 3" xfId="46141"/>
    <cellStyle name="Percent 7 2 2 2 5" xfId="4181"/>
    <cellStyle name="Percent 7 2 2 2 6" xfId="24477"/>
    <cellStyle name="Percent 7 2 2 2 7" xfId="36363"/>
    <cellStyle name="Percent 7 2 2 3" xfId="7620"/>
    <cellStyle name="Percent 7 2 2 3 2" xfId="10609"/>
    <cellStyle name="Percent 7 2 2 3 2 2" xfId="21372"/>
    <cellStyle name="Percent 7 2 2 3 2 2 2" xfId="32988"/>
    <cellStyle name="Percent 7 2 2 3 2 2 3" xfId="48844"/>
    <cellStyle name="Percent 7 2 2 3 2 3" xfId="27180"/>
    <cellStyle name="Percent 7 2 2 3 2 4" xfId="40769"/>
    <cellStyle name="Percent 7 2 2 3 3" xfId="19254"/>
    <cellStyle name="Percent 7 2 2 3 3 2" xfId="30870"/>
    <cellStyle name="Percent 7 2 2 3 3 3" xfId="46726"/>
    <cellStyle name="Percent 7 2 2 3 4" xfId="25062"/>
    <cellStyle name="Percent 7 2 2 3 5" xfId="38246"/>
    <cellStyle name="Percent 7 2 2 4" xfId="16733"/>
    <cellStyle name="Percent 7 2 2 4 2" xfId="22541"/>
    <cellStyle name="Percent 7 2 2 4 2 2" xfId="34157"/>
    <cellStyle name="Percent 7 2 2 4 2 3" xfId="50013"/>
    <cellStyle name="Percent 7 2 2 4 3" xfId="28349"/>
    <cellStyle name="Percent 7 2 2 4 4" xfId="44205"/>
    <cellStyle name="Percent 7 2 2 5" xfId="9396"/>
    <cellStyle name="Percent 7 2 2 5 2" xfId="20422"/>
    <cellStyle name="Percent 7 2 2 5 2 2" xfId="32038"/>
    <cellStyle name="Percent 7 2 2 5 2 3" xfId="47894"/>
    <cellStyle name="Percent 7 2 2 5 3" xfId="26230"/>
    <cellStyle name="Percent 7 2 2 5 4" xfId="39698"/>
    <cellStyle name="Percent 7 2 2 6" xfId="18085"/>
    <cellStyle name="Percent 7 2 2 6 2" xfId="29701"/>
    <cellStyle name="Percent 7 2 2 6 3" xfId="45557"/>
    <cellStyle name="Percent 7 2 2 7" xfId="3461"/>
    <cellStyle name="Percent 7 2 2 8" xfId="23893"/>
    <cellStyle name="Percent 7 2 2 9" xfId="35714"/>
    <cellStyle name="Percent 7 2 3" xfId="1147"/>
    <cellStyle name="Percent 7 2 3 2" xfId="1877"/>
    <cellStyle name="Percent 7 2 3 2 2" xfId="8421"/>
    <cellStyle name="Percent 7 2 3 2 2 2" xfId="17463"/>
    <cellStyle name="Percent 7 2 3 2 2 2 2" xfId="23271"/>
    <cellStyle name="Percent 7 2 3 2 2 2 2 2" xfId="34887"/>
    <cellStyle name="Percent 7 2 3 2 2 2 2 3" xfId="50743"/>
    <cellStyle name="Percent 7 2 3 2 2 2 3" xfId="29079"/>
    <cellStyle name="Percent 7 2 3 2 2 2 4" xfId="44935"/>
    <cellStyle name="Percent 7 2 3 2 2 3" xfId="19984"/>
    <cellStyle name="Percent 7 2 3 2 2 3 2" xfId="31600"/>
    <cellStyle name="Percent 7 2 3 2 2 3 3" xfId="47456"/>
    <cellStyle name="Percent 7 2 3 2 2 4" xfId="25792"/>
    <cellStyle name="Percent 7 2 3 2 2 5" xfId="39011"/>
    <cellStyle name="Percent 7 2 3 2 3" xfId="11394"/>
    <cellStyle name="Percent 7 2 3 2 3 2" xfId="22102"/>
    <cellStyle name="Percent 7 2 3 2 3 2 2" xfId="33718"/>
    <cellStyle name="Percent 7 2 3 2 3 2 3" xfId="49574"/>
    <cellStyle name="Percent 7 2 3 2 3 3" xfId="27910"/>
    <cellStyle name="Percent 7 2 3 2 3 4" xfId="41526"/>
    <cellStyle name="Percent 7 2 3 2 4" xfId="18815"/>
    <cellStyle name="Percent 7 2 3 2 4 2" xfId="30431"/>
    <cellStyle name="Percent 7 2 3 2 4 3" xfId="46287"/>
    <cellStyle name="Percent 7 2 3 2 5" xfId="4404"/>
    <cellStyle name="Percent 7 2 3 2 6" xfId="24623"/>
    <cellStyle name="Percent 7 2 3 2 7" xfId="36542"/>
    <cellStyle name="Percent 7 2 3 3" xfId="7777"/>
    <cellStyle name="Percent 7 2 3 3 2" xfId="10782"/>
    <cellStyle name="Percent 7 2 3 3 2 2" xfId="21518"/>
    <cellStyle name="Percent 7 2 3 3 2 2 2" xfId="33134"/>
    <cellStyle name="Percent 7 2 3 3 2 2 3" xfId="48990"/>
    <cellStyle name="Percent 7 2 3 3 2 3" xfId="27326"/>
    <cellStyle name="Percent 7 2 3 3 2 4" xfId="40926"/>
    <cellStyle name="Percent 7 2 3 3 3" xfId="19400"/>
    <cellStyle name="Percent 7 2 3 3 3 2" xfId="31016"/>
    <cellStyle name="Percent 7 2 3 3 3 3" xfId="46872"/>
    <cellStyle name="Percent 7 2 3 3 4" xfId="25208"/>
    <cellStyle name="Percent 7 2 3 3 5" xfId="38397"/>
    <cellStyle name="Percent 7 2 3 4" xfId="16879"/>
    <cellStyle name="Percent 7 2 3 4 2" xfId="22687"/>
    <cellStyle name="Percent 7 2 3 4 2 2" xfId="34303"/>
    <cellStyle name="Percent 7 2 3 4 2 3" xfId="50159"/>
    <cellStyle name="Percent 7 2 3 4 3" xfId="28495"/>
    <cellStyle name="Percent 7 2 3 4 4" xfId="44351"/>
    <cellStyle name="Percent 7 2 3 5" xfId="9542"/>
    <cellStyle name="Percent 7 2 3 5 2" xfId="20568"/>
    <cellStyle name="Percent 7 2 3 5 2 2" xfId="32184"/>
    <cellStyle name="Percent 7 2 3 5 2 3" xfId="48040"/>
    <cellStyle name="Percent 7 2 3 5 3" xfId="26376"/>
    <cellStyle name="Percent 7 2 3 5 4" xfId="39844"/>
    <cellStyle name="Percent 7 2 3 6" xfId="18231"/>
    <cellStyle name="Percent 7 2 3 6 2" xfId="29847"/>
    <cellStyle name="Percent 7 2 3 6 3" xfId="45703"/>
    <cellStyle name="Percent 7 2 3 7" xfId="3674"/>
    <cellStyle name="Percent 7 2 3 8" xfId="24039"/>
    <cellStyle name="Percent 7 2 3 9" xfId="35892"/>
    <cellStyle name="Percent 7 2 4" xfId="1361"/>
    <cellStyle name="Percent 7 2 4 2" xfId="7959"/>
    <cellStyle name="Percent 7 2 4 2 2" xfId="10972"/>
    <cellStyle name="Percent 7 2 4 2 2 2" xfId="21700"/>
    <cellStyle name="Percent 7 2 4 2 2 2 2" xfId="33316"/>
    <cellStyle name="Percent 7 2 4 2 2 2 3" xfId="49172"/>
    <cellStyle name="Percent 7 2 4 2 2 3" xfId="27508"/>
    <cellStyle name="Percent 7 2 4 2 2 4" xfId="41114"/>
    <cellStyle name="Percent 7 2 4 2 3" xfId="19582"/>
    <cellStyle name="Percent 7 2 4 2 3 2" xfId="31198"/>
    <cellStyle name="Percent 7 2 4 2 3 3" xfId="47054"/>
    <cellStyle name="Percent 7 2 4 2 4" xfId="25390"/>
    <cellStyle name="Percent 7 2 4 2 5" xfId="38579"/>
    <cellStyle name="Percent 7 2 4 3" xfId="17061"/>
    <cellStyle name="Percent 7 2 4 3 2" xfId="22869"/>
    <cellStyle name="Percent 7 2 4 3 2 2" xfId="34485"/>
    <cellStyle name="Percent 7 2 4 3 2 3" xfId="50341"/>
    <cellStyle name="Percent 7 2 4 3 3" xfId="28677"/>
    <cellStyle name="Percent 7 2 4 3 4" xfId="44533"/>
    <cellStyle name="Percent 7 2 4 4" xfId="9724"/>
    <cellStyle name="Percent 7 2 4 4 2" xfId="20750"/>
    <cellStyle name="Percent 7 2 4 4 2 2" xfId="32366"/>
    <cellStyle name="Percent 7 2 4 4 2 3" xfId="48222"/>
    <cellStyle name="Percent 7 2 4 4 3" xfId="26558"/>
    <cellStyle name="Percent 7 2 4 4 4" xfId="40026"/>
    <cellStyle name="Percent 7 2 4 5" xfId="18413"/>
    <cellStyle name="Percent 7 2 4 5 2" xfId="30029"/>
    <cellStyle name="Percent 7 2 4 5 3" xfId="45885"/>
    <cellStyle name="Percent 7 2 4 6" xfId="3888"/>
    <cellStyle name="Percent 7 2 4 7" xfId="24221"/>
    <cellStyle name="Percent 7 2 4 8" xfId="36086"/>
    <cellStyle name="Percent 7 2 5" xfId="1576"/>
    <cellStyle name="Percent 7 2 5 2" xfId="8141"/>
    <cellStyle name="Percent 7 2 5 2 2" xfId="11167"/>
    <cellStyle name="Percent 7 2 5 2 2 2" xfId="21882"/>
    <cellStyle name="Percent 7 2 5 2 2 2 2" xfId="33498"/>
    <cellStyle name="Percent 7 2 5 2 2 2 3" xfId="49354"/>
    <cellStyle name="Percent 7 2 5 2 2 3" xfId="27690"/>
    <cellStyle name="Percent 7 2 5 2 2 4" xfId="41303"/>
    <cellStyle name="Percent 7 2 5 2 3" xfId="19764"/>
    <cellStyle name="Percent 7 2 5 2 3 2" xfId="31380"/>
    <cellStyle name="Percent 7 2 5 2 3 3" xfId="47236"/>
    <cellStyle name="Percent 7 2 5 2 4" xfId="25572"/>
    <cellStyle name="Percent 7 2 5 2 5" xfId="38761"/>
    <cellStyle name="Percent 7 2 5 3" xfId="17243"/>
    <cellStyle name="Percent 7 2 5 3 2" xfId="23051"/>
    <cellStyle name="Percent 7 2 5 3 2 2" xfId="34667"/>
    <cellStyle name="Percent 7 2 5 3 2 3" xfId="50523"/>
    <cellStyle name="Percent 7 2 5 3 3" xfId="28859"/>
    <cellStyle name="Percent 7 2 5 3 4" xfId="44715"/>
    <cellStyle name="Percent 7 2 5 4" xfId="9322"/>
    <cellStyle name="Percent 7 2 5 4 2" xfId="20348"/>
    <cellStyle name="Percent 7 2 5 4 2 2" xfId="31964"/>
    <cellStyle name="Percent 7 2 5 4 2 3" xfId="47820"/>
    <cellStyle name="Percent 7 2 5 4 3" xfId="26156"/>
    <cellStyle name="Percent 7 2 5 4 4" xfId="39624"/>
    <cellStyle name="Percent 7 2 5 5" xfId="18595"/>
    <cellStyle name="Percent 7 2 5 5 2" xfId="30211"/>
    <cellStyle name="Percent 7 2 5 5 3" xfId="46067"/>
    <cellStyle name="Percent 7 2 5 6" xfId="4103"/>
    <cellStyle name="Percent 7 2 5 7" xfId="24403"/>
    <cellStyle name="Percent 7 2 5 8" xfId="36286"/>
    <cellStyle name="Percent 7 2 6" xfId="850"/>
    <cellStyle name="Percent 7 2 6 2" xfId="7545"/>
    <cellStyle name="Percent 7 2 6 2 2" xfId="16659"/>
    <cellStyle name="Percent 7 2 6 2 2 2" xfId="22467"/>
    <cellStyle name="Percent 7 2 6 2 2 2 2" xfId="34083"/>
    <cellStyle name="Percent 7 2 6 2 2 2 3" xfId="49939"/>
    <cellStyle name="Percent 7 2 6 2 2 3" xfId="28275"/>
    <cellStyle name="Percent 7 2 6 2 2 4" xfId="44131"/>
    <cellStyle name="Percent 7 2 6 2 3" xfId="19180"/>
    <cellStyle name="Percent 7 2 6 2 3 2" xfId="30796"/>
    <cellStyle name="Percent 7 2 6 2 3 3" xfId="46652"/>
    <cellStyle name="Percent 7 2 6 2 4" xfId="24988"/>
    <cellStyle name="Percent 7 2 6 2 5" xfId="38171"/>
    <cellStyle name="Percent 7 2 6 3" xfId="10535"/>
    <cellStyle name="Percent 7 2 6 3 2" xfId="21298"/>
    <cellStyle name="Percent 7 2 6 3 2 2" xfId="32914"/>
    <cellStyle name="Percent 7 2 6 3 2 3" xfId="48770"/>
    <cellStyle name="Percent 7 2 6 3 3" xfId="27106"/>
    <cellStyle name="Percent 7 2 6 3 4" xfId="40695"/>
    <cellStyle name="Percent 7 2 6 4" xfId="18011"/>
    <cellStyle name="Percent 7 2 6 4 2" xfId="29627"/>
    <cellStyle name="Percent 7 2 6 4 3" xfId="45483"/>
    <cellStyle name="Percent 7 2 6 5" xfId="3386"/>
    <cellStyle name="Percent 7 2 6 6" xfId="23819"/>
    <cellStyle name="Percent 7 2 6 7" xfId="35639"/>
    <cellStyle name="Percent 7 2 7" xfId="3146"/>
    <cellStyle name="Percent 7 2 7 2" xfId="10375"/>
    <cellStyle name="Percent 7 2 7 2 2" xfId="21152"/>
    <cellStyle name="Percent 7 2 7 2 2 2" xfId="32768"/>
    <cellStyle name="Percent 7 2 7 2 2 3" xfId="48624"/>
    <cellStyle name="Percent 7 2 7 2 3" xfId="26960"/>
    <cellStyle name="Percent 7 2 7 2 4" xfId="40542"/>
    <cellStyle name="Percent 7 2 7 3" xfId="17865"/>
    <cellStyle name="Percent 7 2 7 3 2" xfId="29481"/>
    <cellStyle name="Percent 7 2 7 3 3" xfId="45337"/>
    <cellStyle name="Percent 7 2 7 4" xfId="23673"/>
    <cellStyle name="Percent 7 2 7 5" xfId="35453"/>
    <cellStyle name="Percent 7 2 8" xfId="7320"/>
    <cellStyle name="Percent 7 2 8 2" xfId="9990"/>
    <cellStyle name="Percent 7 2 8 2 2" xfId="20969"/>
    <cellStyle name="Percent 7 2 8 2 2 2" xfId="32585"/>
    <cellStyle name="Percent 7 2 8 2 2 3" xfId="48441"/>
    <cellStyle name="Percent 7 2 8 2 3" xfId="26777"/>
    <cellStyle name="Percent 7 2 8 2 4" xfId="40270"/>
    <cellStyle name="Percent 7 2 8 3" xfId="19034"/>
    <cellStyle name="Percent 7 2 8 3 2" xfId="30650"/>
    <cellStyle name="Percent 7 2 8 3 3" xfId="46506"/>
    <cellStyle name="Percent 7 2 8 4" xfId="24842"/>
    <cellStyle name="Percent 7 2 8 5" xfId="37992"/>
    <cellStyle name="Percent 7 2 9" xfId="16513"/>
    <cellStyle name="Percent 7 2 9 2" xfId="22321"/>
    <cellStyle name="Percent 7 2 9 2 2" xfId="33937"/>
    <cellStyle name="Percent 7 2 9 2 3" xfId="49793"/>
    <cellStyle name="Percent 7 2 9 3" xfId="28129"/>
    <cellStyle name="Percent 7 2 9 4" xfId="43985"/>
    <cellStyle name="Percent 7 3" xfId="654"/>
    <cellStyle name="Percent 7 3 10" xfId="17718"/>
    <cellStyle name="Percent 7 3 10 2" xfId="29334"/>
    <cellStyle name="Percent 7 3 10 3" xfId="45190"/>
    <cellStyle name="Percent 7 3 11" xfId="2738"/>
    <cellStyle name="Percent 7 3 12" xfId="23526"/>
    <cellStyle name="Percent 7 3 13" xfId="35185"/>
    <cellStyle name="Percent 7 3 2" xfId="1205"/>
    <cellStyle name="Percent 7 3 2 2" xfId="1913"/>
    <cellStyle name="Percent 7 3 2 2 2" xfId="8457"/>
    <cellStyle name="Percent 7 3 2 2 2 2" xfId="17499"/>
    <cellStyle name="Percent 7 3 2 2 2 2 2" xfId="23307"/>
    <cellStyle name="Percent 7 3 2 2 2 2 2 2" xfId="34923"/>
    <cellStyle name="Percent 7 3 2 2 2 2 2 3" xfId="50779"/>
    <cellStyle name="Percent 7 3 2 2 2 2 3" xfId="29115"/>
    <cellStyle name="Percent 7 3 2 2 2 2 4" xfId="44971"/>
    <cellStyle name="Percent 7 3 2 2 2 3" xfId="20020"/>
    <cellStyle name="Percent 7 3 2 2 2 3 2" xfId="31636"/>
    <cellStyle name="Percent 7 3 2 2 2 3 3" xfId="47492"/>
    <cellStyle name="Percent 7 3 2 2 2 4" xfId="25828"/>
    <cellStyle name="Percent 7 3 2 2 2 5" xfId="39047"/>
    <cellStyle name="Percent 7 3 2 2 3" xfId="11430"/>
    <cellStyle name="Percent 7 3 2 2 3 2" xfId="22138"/>
    <cellStyle name="Percent 7 3 2 2 3 2 2" xfId="33754"/>
    <cellStyle name="Percent 7 3 2 2 3 2 3" xfId="49610"/>
    <cellStyle name="Percent 7 3 2 2 3 3" xfId="27946"/>
    <cellStyle name="Percent 7 3 2 2 3 4" xfId="41562"/>
    <cellStyle name="Percent 7 3 2 2 4" xfId="18851"/>
    <cellStyle name="Percent 7 3 2 2 4 2" xfId="30467"/>
    <cellStyle name="Percent 7 3 2 2 4 3" xfId="46323"/>
    <cellStyle name="Percent 7 3 2 2 5" xfId="4440"/>
    <cellStyle name="Percent 7 3 2 2 6" xfId="24659"/>
    <cellStyle name="Percent 7 3 2 2 7" xfId="36578"/>
    <cellStyle name="Percent 7 3 2 3" xfId="7813"/>
    <cellStyle name="Percent 7 3 2 3 2" xfId="10824"/>
    <cellStyle name="Percent 7 3 2 3 2 2" xfId="21554"/>
    <cellStyle name="Percent 7 3 2 3 2 2 2" xfId="33170"/>
    <cellStyle name="Percent 7 3 2 3 2 2 3" xfId="49026"/>
    <cellStyle name="Percent 7 3 2 3 2 3" xfId="27362"/>
    <cellStyle name="Percent 7 3 2 3 2 4" xfId="40967"/>
    <cellStyle name="Percent 7 3 2 3 3" xfId="19436"/>
    <cellStyle name="Percent 7 3 2 3 3 2" xfId="31052"/>
    <cellStyle name="Percent 7 3 2 3 3 3" xfId="46908"/>
    <cellStyle name="Percent 7 3 2 3 4" xfId="25244"/>
    <cellStyle name="Percent 7 3 2 3 5" xfId="38433"/>
    <cellStyle name="Percent 7 3 2 4" xfId="16915"/>
    <cellStyle name="Percent 7 3 2 4 2" xfId="22723"/>
    <cellStyle name="Percent 7 3 2 4 2 2" xfId="34339"/>
    <cellStyle name="Percent 7 3 2 4 2 3" xfId="50195"/>
    <cellStyle name="Percent 7 3 2 4 3" xfId="28531"/>
    <cellStyle name="Percent 7 3 2 4 4" xfId="44387"/>
    <cellStyle name="Percent 7 3 2 5" xfId="9578"/>
    <cellStyle name="Percent 7 3 2 5 2" xfId="20604"/>
    <cellStyle name="Percent 7 3 2 5 2 2" xfId="32220"/>
    <cellStyle name="Percent 7 3 2 5 2 3" xfId="48076"/>
    <cellStyle name="Percent 7 3 2 5 3" xfId="26412"/>
    <cellStyle name="Percent 7 3 2 5 4" xfId="39880"/>
    <cellStyle name="Percent 7 3 2 6" xfId="18267"/>
    <cellStyle name="Percent 7 3 2 6 2" xfId="29883"/>
    <cellStyle name="Percent 7 3 2 6 3" xfId="45739"/>
    <cellStyle name="Percent 7 3 2 7" xfId="3732"/>
    <cellStyle name="Percent 7 3 2 8" xfId="24075"/>
    <cellStyle name="Percent 7 3 2 9" xfId="35940"/>
    <cellStyle name="Percent 7 3 3" xfId="1397"/>
    <cellStyle name="Percent 7 3 3 2" xfId="7995"/>
    <cellStyle name="Percent 7 3 3 2 2" xfId="11008"/>
    <cellStyle name="Percent 7 3 3 2 2 2" xfId="21736"/>
    <cellStyle name="Percent 7 3 3 2 2 2 2" xfId="33352"/>
    <cellStyle name="Percent 7 3 3 2 2 2 3" xfId="49208"/>
    <cellStyle name="Percent 7 3 3 2 2 3" xfId="27544"/>
    <cellStyle name="Percent 7 3 3 2 2 4" xfId="41150"/>
    <cellStyle name="Percent 7 3 3 2 3" xfId="19618"/>
    <cellStyle name="Percent 7 3 3 2 3 2" xfId="31234"/>
    <cellStyle name="Percent 7 3 3 2 3 3" xfId="47090"/>
    <cellStyle name="Percent 7 3 3 2 4" xfId="25426"/>
    <cellStyle name="Percent 7 3 3 2 5" xfId="38615"/>
    <cellStyle name="Percent 7 3 3 3" xfId="17097"/>
    <cellStyle name="Percent 7 3 3 3 2" xfId="22905"/>
    <cellStyle name="Percent 7 3 3 3 2 2" xfId="34521"/>
    <cellStyle name="Percent 7 3 3 3 2 3" xfId="50377"/>
    <cellStyle name="Percent 7 3 3 3 3" xfId="28713"/>
    <cellStyle name="Percent 7 3 3 3 4" xfId="44569"/>
    <cellStyle name="Percent 7 3 3 4" xfId="9760"/>
    <cellStyle name="Percent 7 3 3 4 2" xfId="20786"/>
    <cellStyle name="Percent 7 3 3 4 2 2" xfId="32402"/>
    <cellStyle name="Percent 7 3 3 4 2 3" xfId="48258"/>
    <cellStyle name="Percent 7 3 3 4 3" xfId="26594"/>
    <cellStyle name="Percent 7 3 3 4 4" xfId="40062"/>
    <cellStyle name="Percent 7 3 3 5" xfId="18449"/>
    <cellStyle name="Percent 7 3 3 5 2" xfId="30065"/>
    <cellStyle name="Percent 7 3 3 5 3" xfId="45921"/>
    <cellStyle name="Percent 7 3 3 6" xfId="3924"/>
    <cellStyle name="Percent 7 3 3 7" xfId="24257"/>
    <cellStyle name="Percent 7 3 3 8" xfId="36122"/>
    <cellStyle name="Percent 7 3 4" xfId="1706"/>
    <cellStyle name="Percent 7 3 4 2" xfId="8255"/>
    <cellStyle name="Percent 7 3 4 2 2" xfId="11282"/>
    <cellStyle name="Percent 7 3 4 2 2 2" xfId="21992"/>
    <cellStyle name="Percent 7 3 4 2 2 2 2" xfId="33608"/>
    <cellStyle name="Percent 7 3 4 2 2 2 3" xfId="49464"/>
    <cellStyle name="Percent 7 3 4 2 2 3" xfId="27800"/>
    <cellStyle name="Percent 7 3 4 2 2 4" xfId="41415"/>
    <cellStyle name="Percent 7 3 4 2 3" xfId="19874"/>
    <cellStyle name="Percent 7 3 4 2 3 2" xfId="31490"/>
    <cellStyle name="Percent 7 3 4 2 3 3" xfId="47346"/>
    <cellStyle name="Percent 7 3 4 2 4" xfId="25682"/>
    <cellStyle name="Percent 7 3 4 2 5" xfId="38874"/>
    <cellStyle name="Percent 7 3 4 3" xfId="17353"/>
    <cellStyle name="Percent 7 3 4 3 2" xfId="23161"/>
    <cellStyle name="Percent 7 3 4 3 2 2" xfId="34777"/>
    <cellStyle name="Percent 7 3 4 3 2 3" xfId="50633"/>
    <cellStyle name="Percent 7 3 4 3 3" xfId="28969"/>
    <cellStyle name="Percent 7 3 4 3 4" xfId="44825"/>
    <cellStyle name="Percent 7 3 4 4" xfId="9432"/>
    <cellStyle name="Percent 7 3 4 4 2" xfId="20458"/>
    <cellStyle name="Percent 7 3 4 4 2 2" xfId="32074"/>
    <cellStyle name="Percent 7 3 4 4 2 3" xfId="47930"/>
    <cellStyle name="Percent 7 3 4 4 3" xfId="26266"/>
    <cellStyle name="Percent 7 3 4 4 4" xfId="39734"/>
    <cellStyle name="Percent 7 3 4 5" xfId="18705"/>
    <cellStyle name="Percent 7 3 4 5 2" xfId="30321"/>
    <cellStyle name="Percent 7 3 4 5 3" xfId="46177"/>
    <cellStyle name="Percent 7 3 4 6" xfId="4233"/>
    <cellStyle name="Percent 7 3 4 7" xfId="24513"/>
    <cellStyle name="Percent 7 3 4 8" xfId="36405"/>
    <cellStyle name="Percent 7 3 5" xfId="966"/>
    <cellStyle name="Percent 7 3 5 2" xfId="7661"/>
    <cellStyle name="Percent 7 3 5 2 2" xfId="16769"/>
    <cellStyle name="Percent 7 3 5 2 2 2" xfId="22577"/>
    <cellStyle name="Percent 7 3 5 2 2 2 2" xfId="34193"/>
    <cellStyle name="Percent 7 3 5 2 2 2 3" xfId="50049"/>
    <cellStyle name="Percent 7 3 5 2 2 3" xfId="28385"/>
    <cellStyle name="Percent 7 3 5 2 2 4" xfId="44241"/>
    <cellStyle name="Percent 7 3 5 2 3" xfId="19290"/>
    <cellStyle name="Percent 7 3 5 2 3 2" xfId="30906"/>
    <cellStyle name="Percent 7 3 5 2 3 3" xfId="46762"/>
    <cellStyle name="Percent 7 3 5 2 4" xfId="25098"/>
    <cellStyle name="Percent 7 3 5 2 5" xfId="38285"/>
    <cellStyle name="Percent 7 3 5 3" xfId="10645"/>
    <cellStyle name="Percent 7 3 5 3 2" xfId="21408"/>
    <cellStyle name="Percent 7 3 5 3 2 2" xfId="33024"/>
    <cellStyle name="Percent 7 3 5 3 2 3" xfId="48880"/>
    <cellStyle name="Percent 7 3 5 3 3" xfId="27216"/>
    <cellStyle name="Percent 7 3 5 3 4" xfId="40805"/>
    <cellStyle name="Percent 7 3 5 4" xfId="18121"/>
    <cellStyle name="Percent 7 3 5 4 2" xfId="29737"/>
    <cellStyle name="Percent 7 3 5 4 3" xfId="45593"/>
    <cellStyle name="Percent 7 3 5 5" xfId="3502"/>
    <cellStyle name="Percent 7 3 5 6" xfId="23929"/>
    <cellStyle name="Percent 7 3 5 7" xfId="35753"/>
    <cellStyle name="Percent 7 3 6" xfId="3194"/>
    <cellStyle name="Percent 7 3 6 2" xfId="10422"/>
    <cellStyle name="Percent 7 3 6 2 2" xfId="21188"/>
    <cellStyle name="Percent 7 3 6 2 2 2" xfId="32804"/>
    <cellStyle name="Percent 7 3 6 2 2 3" xfId="48660"/>
    <cellStyle name="Percent 7 3 6 2 3" xfId="26996"/>
    <cellStyle name="Percent 7 3 6 2 4" xfId="40585"/>
    <cellStyle name="Percent 7 3 6 3" xfId="17901"/>
    <cellStyle name="Percent 7 3 6 3 2" xfId="29517"/>
    <cellStyle name="Percent 7 3 6 3 3" xfId="45373"/>
    <cellStyle name="Percent 7 3 6 4" xfId="23709"/>
    <cellStyle name="Percent 7 3 6 5" xfId="35496"/>
    <cellStyle name="Percent 7 3 7" xfId="7356"/>
    <cellStyle name="Percent 7 3 7 2" xfId="10031"/>
    <cellStyle name="Percent 7 3 7 2 2" xfId="21005"/>
    <cellStyle name="Percent 7 3 7 2 2 2" xfId="32621"/>
    <cellStyle name="Percent 7 3 7 2 2 3" xfId="48477"/>
    <cellStyle name="Percent 7 3 7 2 3" xfId="26813"/>
    <cellStyle name="Percent 7 3 7 2 4" xfId="40308"/>
    <cellStyle name="Percent 7 3 7 3" xfId="19070"/>
    <cellStyle name="Percent 7 3 7 3 2" xfId="30686"/>
    <cellStyle name="Percent 7 3 7 3 3" xfId="46542"/>
    <cellStyle name="Percent 7 3 7 4" xfId="24878"/>
    <cellStyle name="Percent 7 3 7 5" xfId="38028"/>
    <cellStyle name="Percent 7 3 8" xfId="16549"/>
    <cellStyle name="Percent 7 3 8 2" xfId="22357"/>
    <cellStyle name="Percent 7 3 8 2 2" xfId="33973"/>
    <cellStyle name="Percent 7 3 8 2 3" xfId="49829"/>
    <cellStyle name="Percent 7 3 8 3" xfId="28165"/>
    <cellStyle name="Percent 7 3 8 4" xfId="44021"/>
    <cellStyle name="Percent 7 3 9" xfId="9176"/>
    <cellStyle name="Percent 7 3 9 2" xfId="20202"/>
    <cellStyle name="Percent 7 3 9 2 2" xfId="31818"/>
    <cellStyle name="Percent 7 3 9 2 3" xfId="47674"/>
    <cellStyle name="Percent 7 3 9 3" xfId="26010"/>
    <cellStyle name="Percent 7 3 9 4" xfId="39478"/>
    <cellStyle name="Percent 7 4" xfId="695"/>
    <cellStyle name="Percent 7 4 10" xfId="17754"/>
    <cellStyle name="Percent 7 4 10 2" xfId="29370"/>
    <cellStyle name="Percent 7 4 10 3" xfId="45226"/>
    <cellStyle name="Percent 7 4 11" xfId="2779"/>
    <cellStyle name="Percent 7 4 12" xfId="23562"/>
    <cellStyle name="Percent 7 4 13" xfId="35221"/>
    <cellStyle name="Percent 7 4 2" xfId="1246"/>
    <cellStyle name="Percent 7 4 2 2" xfId="1949"/>
    <cellStyle name="Percent 7 4 2 2 2" xfId="8493"/>
    <cellStyle name="Percent 7 4 2 2 2 2" xfId="17535"/>
    <cellStyle name="Percent 7 4 2 2 2 2 2" xfId="23343"/>
    <cellStyle name="Percent 7 4 2 2 2 2 2 2" xfId="34959"/>
    <cellStyle name="Percent 7 4 2 2 2 2 2 3" xfId="50815"/>
    <cellStyle name="Percent 7 4 2 2 2 2 3" xfId="29151"/>
    <cellStyle name="Percent 7 4 2 2 2 2 4" xfId="45007"/>
    <cellStyle name="Percent 7 4 2 2 2 3" xfId="20056"/>
    <cellStyle name="Percent 7 4 2 2 2 3 2" xfId="31672"/>
    <cellStyle name="Percent 7 4 2 2 2 3 3" xfId="47528"/>
    <cellStyle name="Percent 7 4 2 2 2 4" xfId="25864"/>
    <cellStyle name="Percent 7 4 2 2 2 5" xfId="39083"/>
    <cellStyle name="Percent 7 4 2 2 3" xfId="11466"/>
    <cellStyle name="Percent 7 4 2 2 3 2" xfId="22174"/>
    <cellStyle name="Percent 7 4 2 2 3 2 2" xfId="33790"/>
    <cellStyle name="Percent 7 4 2 2 3 2 3" xfId="49646"/>
    <cellStyle name="Percent 7 4 2 2 3 3" xfId="27982"/>
    <cellStyle name="Percent 7 4 2 2 3 4" xfId="41598"/>
    <cellStyle name="Percent 7 4 2 2 4" xfId="18887"/>
    <cellStyle name="Percent 7 4 2 2 4 2" xfId="30503"/>
    <cellStyle name="Percent 7 4 2 2 4 3" xfId="46359"/>
    <cellStyle name="Percent 7 4 2 2 5" xfId="4476"/>
    <cellStyle name="Percent 7 4 2 2 6" xfId="24695"/>
    <cellStyle name="Percent 7 4 2 2 7" xfId="36614"/>
    <cellStyle name="Percent 7 4 2 3" xfId="7849"/>
    <cellStyle name="Percent 7 4 2 3 2" xfId="10861"/>
    <cellStyle name="Percent 7 4 2 3 2 2" xfId="21590"/>
    <cellStyle name="Percent 7 4 2 3 2 2 2" xfId="33206"/>
    <cellStyle name="Percent 7 4 2 3 2 2 3" xfId="49062"/>
    <cellStyle name="Percent 7 4 2 3 2 3" xfId="27398"/>
    <cellStyle name="Percent 7 4 2 3 2 4" xfId="41003"/>
    <cellStyle name="Percent 7 4 2 3 3" xfId="19472"/>
    <cellStyle name="Percent 7 4 2 3 3 2" xfId="31088"/>
    <cellStyle name="Percent 7 4 2 3 3 3" xfId="46944"/>
    <cellStyle name="Percent 7 4 2 3 4" xfId="25280"/>
    <cellStyle name="Percent 7 4 2 3 5" xfId="38469"/>
    <cellStyle name="Percent 7 4 2 4" xfId="16951"/>
    <cellStyle name="Percent 7 4 2 4 2" xfId="22759"/>
    <cellStyle name="Percent 7 4 2 4 2 2" xfId="34375"/>
    <cellStyle name="Percent 7 4 2 4 2 3" xfId="50231"/>
    <cellStyle name="Percent 7 4 2 4 3" xfId="28567"/>
    <cellStyle name="Percent 7 4 2 4 4" xfId="44423"/>
    <cellStyle name="Percent 7 4 2 5" xfId="9614"/>
    <cellStyle name="Percent 7 4 2 5 2" xfId="20640"/>
    <cellStyle name="Percent 7 4 2 5 2 2" xfId="32256"/>
    <cellStyle name="Percent 7 4 2 5 2 3" xfId="48112"/>
    <cellStyle name="Percent 7 4 2 5 3" xfId="26448"/>
    <cellStyle name="Percent 7 4 2 5 4" xfId="39916"/>
    <cellStyle name="Percent 7 4 2 6" xfId="18303"/>
    <cellStyle name="Percent 7 4 2 6 2" xfId="29919"/>
    <cellStyle name="Percent 7 4 2 6 3" xfId="45775"/>
    <cellStyle name="Percent 7 4 2 7" xfId="3773"/>
    <cellStyle name="Percent 7 4 2 8" xfId="24111"/>
    <cellStyle name="Percent 7 4 2 9" xfId="35976"/>
    <cellStyle name="Percent 7 4 3" xfId="1433"/>
    <cellStyle name="Percent 7 4 3 2" xfId="8031"/>
    <cellStyle name="Percent 7 4 3 2 2" xfId="11044"/>
    <cellStyle name="Percent 7 4 3 2 2 2" xfId="21772"/>
    <cellStyle name="Percent 7 4 3 2 2 2 2" xfId="33388"/>
    <cellStyle name="Percent 7 4 3 2 2 2 3" xfId="49244"/>
    <cellStyle name="Percent 7 4 3 2 2 3" xfId="27580"/>
    <cellStyle name="Percent 7 4 3 2 2 4" xfId="41186"/>
    <cellStyle name="Percent 7 4 3 2 3" xfId="19654"/>
    <cellStyle name="Percent 7 4 3 2 3 2" xfId="31270"/>
    <cellStyle name="Percent 7 4 3 2 3 3" xfId="47126"/>
    <cellStyle name="Percent 7 4 3 2 4" xfId="25462"/>
    <cellStyle name="Percent 7 4 3 2 5" xfId="38651"/>
    <cellStyle name="Percent 7 4 3 3" xfId="17133"/>
    <cellStyle name="Percent 7 4 3 3 2" xfId="22941"/>
    <cellStyle name="Percent 7 4 3 3 2 2" xfId="34557"/>
    <cellStyle name="Percent 7 4 3 3 2 3" xfId="50413"/>
    <cellStyle name="Percent 7 4 3 3 3" xfId="28749"/>
    <cellStyle name="Percent 7 4 3 3 4" xfId="44605"/>
    <cellStyle name="Percent 7 4 3 4" xfId="9796"/>
    <cellStyle name="Percent 7 4 3 4 2" xfId="20822"/>
    <cellStyle name="Percent 7 4 3 4 2 2" xfId="32438"/>
    <cellStyle name="Percent 7 4 3 4 2 3" xfId="48294"/>
    <cellStyle name="Percent 7 4 3 4 3" xfId="26630"/>
    <cellStyle name="Percent 7 4 3 4 4" xfId="40098"/>
    <cellStyle name="Percent 7 4 3 5" xfId="18485"/>
    <cellStyle name="Percent 7 4 3 5 2" xfId="30101"/>
    <cellStyle name="Percent 7 4 3 5 3" xfId="45957"/>
    <cellStyle name="Percent 7 4 3 6" xfId="3960"/>
    <cellStyle name="Percent 7 4 3 7" xfId="24293"/>
    <cellStyle name="Percent 7 4 3 8" xfId="36158"/>
    <cellStyle name="Percent 7 4 4" xfId="1747"/>
    <cellStyle name="Percent 7 4 4 2" xfId="8291"/>
    <cellStyle name="Percent 7 4 4 2 2" xfId="11320"/>
    <cellStyle name="Percent 7 4 4 2 2 2" xfId="22028"/>
    <cellStyle name="Percent 7 4 4 2 2 2 2" xfId="33644"/>
    <cellStyle name="Percent 7 4 4 2 2 2 3" xfId="49500"/>
    <cellStyle name="Percent 7 4 4 2 2 3" xfId="27836"/>
    <cellStyle name="Percent 7 4 4 2 2 4" xfId="41452"/>
    <cellStyle name="Percent 7 4 4 2 3" xfId="19910"/>
    <cellStyle name="Percent 7 4 4 2 3 2" xfId="31526"/>
    <cellStyle name="Percent 7 4 4 2 3 3" xfId="47382"/>
    <cellStyle name="Percent 7 4 4 2 4" xfId="25718"/>
    <cellStyle name="Percent 7 4 4 2 5" xfId="38910"/>
    <cellStyle name="Percent 7 4 4 3" xfId="17389"/>
    <cellStyle name="Percent 7 4 4 3 2" xfId="23197"/>
    <cellStyle name="Percent 7 4 4 3 2 2" xfId="34813"/>
    <cellStyle name="Percent 7 4 4 3 2 3" xfId="50669"/>
    <cellStyle name="Percent 7 4 4 3 3" xfId="29005"/>
    <cellStyle name="Percent 7 4 4 3 4" xfId="44861"/>
    <cellStyle name="Percent 7 4 4 4" xfId="9468"/>
    <cellStyle name="Percent 7 4 4 4 2" xfId="20494"/>
    <cellStyle name="Percent 7 4 4 4 2 2" xfId="32110"/>
    <cellStyle name="Percent 7 4 4 4 2 3" xfId="47966"/>
    <cellStyle name="Percent 7 4 4 4 3" xfId="26302"/>
    <cellStyle name="Percent 7 4 4 4 4" xfId="39770"/>
    <cellStyle name="Percent 7 4 4 5" xfId="18741"/>
    <cellStyle name="Percent 7 4 4 5 2" xfId="30357"/>
    <cellStyle name="Percent 7 4 4 5 3" xfId="46213"/>
    <cellStyle name="Percent 7 4 4 6" xfId="4274"/>
    <cellStyle name="Percent 7 4 4 7" xfId="24549"/>
    <cellStyle name="Percent 7 4 4 8" xfId="36441"/>
    <cellStyle name="Percent 7 4 5" xfId="1004"/>
    <cellStyle name="Percent 7 4 5 2" xfId="7699"/>
    <cellStyle name="Percent 7 4 5 2 2" xfId="16805"/>
    <cellStyle name="Percent 7 4 5 2 2 2" xfId="22613"/>
    <cellStyle name="Percent 7 4 5 2 2 2 2" xfId="34229"/>
    <cellStyle name="Percent 7 4 5 2 2 2 3" xfId="50085"/>
    <cellStyle name="Percent 7 4 5 2 2 3" xfId="28421"/>
    <cellStyle name="Percent 7 4 5 2 2 4" xfId="44277"/>
    <cellStyle name="Percent 7 4 5 2 3" xfId="19326"/>
    <cellStyle name="Percent 7 4 5 2 3 2" xfId="30942"/>
    <cellStyle name="Percent 7 4 5 2 3 3" xfId="46798"/>
    <cellStyle name="Percent 7 4 5 2 4" xfId="25134"/>
    <cellStyle name="Percent 7 4 5 2 5" xfId="38321"/>
    <cellStyle name="Percent 7 4 5 3" xfId="10681"/>
    <cellStyle name="Percent 7 4 5 3 2" xfId="21444"/>
    <cellStyle name="Percent 7 4 5 3 2 2" xfId="33060"/>
    <cellStyle name="Percent 7 4 5 3 2 3" xfId="48916"/>
    <cellStyle name="Percent 7 4 5 3 3" xfId="27252"/>
    <cellStyle name="Percent 7 4 5 3 4" xfId="40841"/>
    <cellStyle name="Percent 7 4 5 4" xfId="18157"/>
    <cellStyle name="Percent 7 4 5 4 2" xfId="29773"/>
    <cellStyle name="Percent 7 4 5 4 3" xfId="45629"/>
    <cellStyle name="Percent 7 4 5 5" xfId="3540"/>
    <cellStyle name="Percent 7 4 5 6" xfId="23965"/>
    <cellStyle name="Percent 7 4 5 7" xfId="35789"/>
    <cellStyle name="Percent 7 4 6" xfId="3233"/>
    <cellStyle name="Percent 7 4 6 2" xfId="10461"/>
    <cellStyle name="Percent 7 4 6 2 2" xfId="21224"/>
    <cellStyle name="Percent 7 4 6 2 2 2" xfId="32840"/>
    <cellStyle name="Percent 7 4 6 2 2 3" xfId="48696"/>
    <cellStyle name="Percent 7 4 6 2 3" xfId="27032"/>
    <cellStyle name="Percent 7 4 6 2 4" xfId="40621"/>
    <cellStyle name="Percent 7 4 6 3" xfId="17937"/>
    <cellStyle name="Percent 7 4 6 3 2" xfId="29553"/>
    <cellStyle name="Percent 7 4 6 3 3" xfId="45409"/>
    <cellStyle name="Percent 7 4 6 4" xfId="23745"/>
    <cellStyle name="Percent 7 4 6 5" xfId="35532"/>
    <cellStyle name="Percent 7 4 7" xfId="7392"/>
    <cellStyle name="Percent 7 4 7 2" xfId="10068"/>
    <cellStyle name="Percent 7 4 7 2 2" xfId="21041"/>
    <cellStyle name="Percent 7 4 7 2 2 2" xfId="32657"/>
    <cellStyle name="Percent 7 4 7 2 2 3" xfId="48513"/>
    <cellStyle name="Percent 7 4 7 2 3" xfId="26849"/>
    <cellStyle name="Percent 7 4 7 2 4" xfId="40344"/>
    <cellStyle name="Percent 7 4 7 3" xfId="19106"/>
    <cellStyle name="Percent 7 4 7 3 2" xfId="30722"/>
    <cellStyle name="Percent 7 4 7 3 3" xfId="46578"/>
    <cellStyle name="Percent 7 4 7 4" xfId="24914"/>
    <cellStyle name="Percent 7 4 7 5" xfId="38064"/>
    <cellStyle name="Percent 7 4 8" xfId="16585"/>
    <cellStyle name="Percent 7 4 8 2" xfId="22393"/>
    <cellStyle name="Percent 7 4 8 2 2" xfId="34009"/>
    <cellStyle name="Percent 7 4 8 2 3" xfId="49865"/>
    <cellStyle name="Percent 7 4 8 3" xfId="28201"/>
    <cellStyle name="Percent 7 4 8 4" xfId="44057"/>
    <cellStyle name="Percent 7 4 9" xfId="9212"/>
    <cellStyle name="Percent 7 4 9 2" xfId="20238"/>
    <cellStyle name="Percent 7 4 9 2 2" xfId="31854"/>
    <cellStyle name="Percent 7 4 9 2 3" xfId="47710"/>
    <cellStyle name="Percent 7 4 9 3" xfId="26046"/>
    <cellStyle name="Percent 7 4 9 4" xfId="39514"/>
    <cellStyle name="Percent 7 5" xfId="530"/>
    <cellStyle name="Percent 7 5 10" xfId="17645"/>
    <cellStyle name="Percent 7 5 10 2" xfId="29261"/>
    <cellStyle name="Percent 7 5 10 3" xfId="45117"/>
    <cellStyle name="Percent 7 5 11" xfId="2643"/>
    <cellStyle name="Percent 7 5 12" xfId="23453"/>
    <cellStyle name="Percent 7 5 13" xfId="35100"/>
    <cellStyle name="Percent 7 5 2" xfId="1287"/>
    <cellStyle name="Percent 7 5 2 2" xfId="1985"/>
    <cellStyle name="Percent 7 5 2 2 2" xfId="8529"/>
    <cellStyle name="Percent 7 5 2 2 2 2" xfId="17571"/>
    <cellStyle name="Percent 7 5 2 2 2 2 2" xfId="23379"/>
    <cellStyle name="Percent 7 5 2 2 2 2 2 2" xfId="34995"/>
    <cellStyle name="Percent 7 5 2 2 2 2 2 3" xfId="50851"/>
    <cellStyle name="Percent 7 5 2 2 2 2 3" xfId="29187"/>
    <cellStyle name="Percent 7 5 2 2 2 2 4" xfId="45043"/>
    <cellStyle name="Percent 7 5 2 2 2 3" xfId="20092"/>
    <cellStyle name="Percent 7 5 2 2 2 3 2" xfId="31708"/>
    <cellStyle name="Percent 7 5 2 2 2 3 3" xfId="47564"/>
    <cellStyle name="Percent 7 5 2 2 2 4" xfId="25900"/>
    <cellStyle name="Percent 7 5 2 2 2 5" xfId="39119"/>
    <cellStyle name="Percent 7 5 2 2 3" xfId="11502"/>
    <cellStyle name="Percent 7 5 2 2 3 2" xfId="22210"/>
    <cellStyle name="Percent 7 5 2 2 3 2 2" xfId="33826"/>
    <cellStyle name="Percent 7 5 2 2 3 2 3" xfId="49682"/>
    <cellStyle name="Percent 7 5 2 2 3 3" xfId="28018"/>
    <cellStyle name="Percent 7 5 2 2 3 4" xfId="41634"/>
    <cellStyle name="Percent 7 5 2 2 4" xfId="18923"/>
    <cellStyle name="Percent 7 5 2 2 4 2" xfId="30539"/>
    <cellStyle name="Percent 7 5 2 2 4 3" xfId="46395"/>
    <cellStyle name="Percent 7 5 2 2 5" xfId="4512"/>
    <cellStyle name="Percent 7 5 2 2 6" xfId="24731"/>
    <cellStyle name="Percent 7 5 2 2 7" xfId="36650"/>
    <cellStyle name="Percent 7 5 2 3" xfId="7885"/>
    <cellStyle name="Percent 7 5 2 3 2" xfId="10898"/>
    <cellStyle name="Percent 7 5 2 3 2 2" xfId="21626"/>
    <cellStyle name="Percent 7 5 2 3 2 2 2" xfId="33242"/>
    <cellStyle name="Percent 7 5 2 3 2 2 3" xfId="49098"/>
    <cellStyle name="Percent 7 5 2 3 2 3" xfId="27434"/>
    <cellStyle name="Percent 7 5 2 3 2 4" xfId="41040"/>
    <cellStyle name="Percent 7 5 2 3 3" xfId="19508"/>
    <cellStyle name="Percent 7 5 2 3 3 2" xfId="31124"/>
    <cellStyle name="Percent 7 5 2 3 3 3" xfId="46980"/>
    <cellStyle name="Percent 7 5 2 3 4" xfId="25316"/>
    <cellStyle name="Percent 7 5 2 3 5" xfId="38505"/>
    <cellStyle name="Percent 7 5 2 4" xfId="16987"/>
    <cellStyle name="Percent 7 5 2 4 2" xfId="22795"/>
    <cellStyle name="Percent 7 5 2 4 2 2" xfId="34411"/>
    <cellStyle name="Percent 7 5 2 4 2 3" xfId="50267"/>
    <cellStyle name="Percent 7 5 2 4 3" xfId="28603"/>
    <cellStyle name="Percent 7 5 2 4 4" xfId="44459"/>
    <cellStyle name="Percent 7 5 2 5" xfId="9650"/>
    <cellStyle name="Percent 7 5 2 5 2" xfId="20676"/>
    <cellStyle name="Percent 7 5 2 5 2 2" xfId="32292"/>
    <cellStyle name="Percent 7 5 2 5 2 3" xfId="48148"/>
    <cellStyle name="Percent 7 5 2 5 3" xfId="26484"/>
    <cellStyle name="Percent 7 5 2 5 4" xfId="39952"/>
    <cellStyle name="Percent 7 5 2 6" xfId="18339"/>
    <cellStyle name="Percent 7 5 2 6 2" xfId="29955"/>
    <cellStyle name="Percent 7 5 2 6 3" xfId="45811"/>
    <cellStyle name="Percent 7 5 2 7" xfId="3814"/>
    <cellStyle name="Percent 7 5 2 8" xfId="24147"/>
    <cellStyle name="Percent 7 5 2 9" xfId="36012"/>
    <cellStyle name="Percent 7 5 3" xfId="1469"/>
    <cellStyle name="Percent 7 5 3 2" xfId="8067"/>
    <cellStyle name="Percent 7 5 3 2 2" xfId="11080"/>
    <cellStyle name="Percent 7 5 3 2 2 2" xfId="21808"/>
    <cellStyle name="Percent 7 5 3 2 2 2 2" xfId="33424"/>
    <cellStyle name="Percent 7 5 3 2 2 2 3" xfId="49280"/>
    <cellStyle name="Percent 7 5 3 2 2 3" xfId="27616"/>
    <cellStyle name="Percent 7 5 3 2 2 4" xfId="41222"/>
    <cellStyle name="Percent 7 5 3 2 3" xfId="19690"/>
    <cellStyle name="Percent 7 5 3 2 3 2" xfId="31306"/>
    <cellStyle name="Percent 7 5 3 2 3 3" xfId="47162"/>
    <cellStyle name="Percent 7 5 3 2 4" xfId="25498"/>
    <cellStyle name="Percent 7 5 3 2 5" xfId="38687"/>
    <cellStyle name="Percent 7 5 3 3" xfId="17169"/>
    <cellStyle name="Percent 7 5 3 3 2" xfId="22977"/>
    <cellStyle name="Percent 7 5 3 3 2 2" xfId="34593"/>
    <cellStyle name="Percent 7 5 3 3 2 3" xfId="50449"/>
    <cellStyle name="Percent 7 5 3 3 3" xfId="28785"/>
    <cellStyle name="Percent 7 5 3 3 4" xfId="44641"/>
    <cellStyle name="Percent 7 5 3 4" xfId="9832"/>
    <cellStyle name="Percent 7 5 3 4 2" xfId="20858"/>
    <cellStyle name="Percent 7 5 3 4 2 2" xfId="32474"/>
    <cellStyle name="Percent 7 5 3 4 2 3" xfId="48330"/>
    <cellStyle name="Percent 7 5 3 4 3" xfId="26666"/>
    <cellStyle name="Percent 7 5 3 4 4" xfId="40134"/>
    <cellStyle name="Percent 7 5 3 5" xfId="18521"/>
    <cellStyle name="Percent 7 5 3 5 2" xfId="30137"/>
    <cellStyle name="Percent 7 5 3 5 3" xfId="45993"/>
    <cellStyle name="Percent 7 5 3 6" xfId="3996"/>
    <cellStyle name="Percent 7 5 3 7" xfId="24329"/>
    <cellStyle name="Percent 7 5 3 8" xfId="36194"/>
    <cellStyle name="Percent 7 5 4" xfId="1617"/>
    <cellStyle name="Percent 7 5 4 2" xfId="8182"/>
    <cellStyle name="Percent 7 5 4 2 2" xfId="11204"/>
    <cellStyle name="Percent 7 5 4 2 2 2" xfId="21919"/>
    <cellStyle name="Percent 7 5 4 2 2 2 2" xfId="33535"/>
    <cellStyle name="Percent 7 5 4 2 2 2 3" xfId="49391"/>
    <cellStyle name="Percent 7 5 4 2 2 3" xfId="27727"/>
    <cellStyle name="Percent 7 5 4 2 2 4" xfId="41340"/>
    <cellStyle name="Percent 7 5 4 2 3" xfId="19801"/>
    <cellStyle name="Percent 7 5 4 2 3 2" xfId="31417"/>
    <cellStyle name="Percent 7 5 4 2 3 3" xfId="47273"/>
    <cellStyle name="Percent 7 5 4 2 4" xfId="25609"/>
    <cellStyle name="Percent 7 5 4 2 5" xfId="38801"/>
    <cellStyle name="Percent 7 5 4 3" xfId="17280"/>
    <cellStyle name="Percent 7 5 4 3 2" xfId="23088"/>
    <cellStyle name="Percent 7 5 4 3 2 2" xfId="34704"/>
    <cellStyle name="Percent 7 5 4 3 2 3" xfId="50560"/>
    <cellStyle name="Percent 7 5 4 3 3" xfId="28896"/>
    <cellStyle name="Percent 7 5 4 3 4" xfId="44752"/>
    <cellStyle name="Percent 7 5 4 4" xfId="9359"/>
    <cellStyle name="Percent 7 5 4 4 2" xfId="20385"/>
    <cellStyle name="Percent 7 5 4 4 2 2" xfId="32001"/>
    <cellStyle name="Percent 7 5 4 4 2 3" xfId="47857"/>
    <cellStyle name="Percent 7 5 4 4 3" xfId="26193"/>
    <cellStyle name="Percent 7 5 4 4 4" xfId="39661"/>
    <cellStyle name="Percent 7 5 4 5" xfId="18632"/>
    <cellStyle name="Percent 7 5 4 5 2" xfId="30248"/>
    <cellStyle name="Percent 7 5 4 5 3" xfId="46104"/>
    <cellStyle name="Percent 7 5 4 6" xfId="4144"/>
    <cellStyle name="Percent 7 5 4 7" xfId="24440"/>
    <cellStyle name="Percent 7 5 4 8" xfId="36326"/>
    <cellStyle name="Percent 7 5 5" xfId="888"/>
    <cellStyle name="Percent 7 5 5 2" xfId="7583"/>
    <cellStyle name="Percent 7 5 5 2 2" xfId="16696"/>
    <cellStyle name="Percent 7 5 5 2 2 2" xfId="22504"/>
    <cellStyle name="Percent 7 5 5 2 2 2 2" xfId="34120"/>
    <cellStyle name="Percent 7 5 5 2 2 2 3" xfId="49976"/>
    <cellStyle name="Percent 7 5 5 2 2 3" xfId="28312"/>
    <cellStyle name="Percent 7 5 5 2 2 4" xfId="44168"/>
    <cellStyle name="Percent 7 5 5 2 3" xfId="19217"/>
    <cellStyle name="Percent 7 5 5 2 3 2" xfId="30833"/>
    <cellStyle name="Percent 7 5 5 2 3 3" xfId="46689"/>
    <cellStyle name="Percent 7 5 5 2 4" xfId="25025"/>
    <cellStyle name="Percent 7 5 5 2 5" xfId="38209"/>
    <cellStyle name="Percent 7 5 5 3" xfId="10572"/>
    <cellStyle name="Percent 7 5 5 3 2" xfId="21335"/>
    <cellStyle name="Percent 7 5 5 3 2 2" xfId="32951"/>
    <cellStyle name="Percent 7 5 5 3 2 3" xfId="48807"/>
    <cellStyle name="Percent 7 5 5 3 3" xfId="27143"/>
    <cellStyle name="Percent 7 5 5 3 4" xfId="40732"/>
    <cellStyle name="Percent 7 5 5 4" xfId="18048"/>
    <cellStyle name="Percent 7 5 5 4 2" xfId="29664"/>
    <cellStyle name="Percent 7 5 5 4 3" xfId="45520"/>
    <cellStyle name="Percent 7 5 5 5" xfId="3424"/>
    <cellStyle name="Percent 7 5 5 6" xfId="23856"/>
    <cellStyle name="Percent 7 5 5 7" xfId="35677"/>
    <cellStyle name="Percent 7 5 6" xfId="3090"/>
    <cellStyle name="Percent 7 5 6 2" xfId="10320"/>
    <cellStyle name="Percent 7 5 6 2 2" xfId="21115"/>
    <cellStyle name="Percent 7 5 6 2 2 2" xfId="32731"/>
    <cellStyle name="Percent 7 5 6 2 2 3" xfId="48587"/>
    <cellStyle name="Percent 7 5 6 2 3" xfId="26923"/>
    <cellStyle name="Percent 7 5 6 2 4" xfId="40495"/>
    <cellStyle name="Percent 7 5 6 3" xfId="17828"/>
    <cellStyle name="Percent 7 5 6 3 2" xfId="29444"/>
    <cellStyle name="Percent 7 5 6 3 3" xfId="45300"/>
    <cellStyle name="Percent 7 5 6 4" xfId="23636"/>
    <cellStyle name="Percent 7 5 6 5" xfId="35406"/>
    <cellStyle name="Percent 7 5 7" xfId="7283"/>
    <cellStyle name="Percent 7 5 7 2" xfId="9953"/>
    <cellStyle name="Percent 7 5 7 2 2" xfId="20932"/>
    <cellStyle name="Percent 7 5 7 2 2 2" xfId="32548"/>
    <cellStyle name="Percent 7 5 7 2 2 3" xfId="48404"/>
    <cellStyle name="Percent 7 5 7 2 3" xfId="26740"/>
    <cellStyle name="Percent 7 5 7 2 4" xfId="40233"/>
    <cellStyle name="Percent 7 5 7 3" xfId="18997"/>
    <cellStyle name="Percent 7 5 7 3 2" xfId="30613"/>
    <cellStyle name="Percent 7 5 7 3 3" xfId="46469"/>
    <cellStyle name="Percent 7 5 7 4" xfId="24805"/>
    <cellStyle name="Percent 7 5 7 5" xfId="37955"/>
    <cellStyle name="Percent 7 5 8" xfId="16476"/>
    <cellStyle name="Percent 7 5 8 2" xfId="22284"/>
    <cellStyle name="Percent 7 5 8 2 2" xfId="33900"/>
    <cellStyle name="Percent 7 5 8 2 3" xfId="49756"/>
    <cellStyle name="Percent 7 5 8 3" xfId="28092"/>
    <cellStyle name="Percent 7 5 8 4" xfId="43948"/>
    <cellStyle name="Percent 7 5 9" xfId="9248"/>
    <cellStyle name="Percent 7 5 9 2" xfId="20274"/>
    <cellStyle name="Percent 7 5 9 2 2" xfId="31890"/>
    <cellStyle name="Percent 7 5 9 2 3" xfId="47746"/>
    <cellStyle name="Percent 7 5 9 3" xfId="26082"/>
    <cellStyle name="Percent 7 5 9 4" xfId="39550"/>
    <cellStyle name="Percent 7 6" xfId="1081"/>
    <cellStyle name="Percent 7 6 2" xfId="1840"/>
    <cellStyle name="Percent 7 6 2 2" xfId="8384"/>
    <cellStyle name="Percent 7 6 2 2 2" xfId="17426"/>
    <cellStyle name="Percent 7 6 2 2 2 2" xfId="23234"/>
    <cellStyle name="Percent 7 6 2 2 2 2 2" xfId="34850"/>
    <cellStyle name="Percent 7 6 2 2 2 2 3" xfId="50706"/>
    <cellStyle name="Percent 7 6 2 2 2 3" xfId="29042"/>
    <cellStyle name="Percent 7 6 2 2 2 4" xfId="44898"/>
    <cellStyle name="Percent 7 6 2 2 3" xfId="19947"/>
    <cellStyle name="Percent 7 6 2 2 3 2" xfId="31563"/>
    <cellStyle name="Percent 7 6 2 2 3 3" xfId="47419"/>
    <cellStyle name="Percent 7 6 2 2 4" xfId="25755"/>
    <cellStyle name="Percent 7 6 2 2 5" xfId="38974"/>
    <cellStyle name="Percent 7 6 2 3" xfId="11357"/>
    <cellStyle name="Percent 7 6 2 3 2" xfId="22065"/>
    <cellStyle name="Percent 7 6 2 3 2 2" xfId="33681"/>
    <cellStyle name="Percent 7 6 2 3 2 3" xfId="49537"/>
    <cellStyle name="Percent 7 6 2 3 3" xfId="27873"/>
    <cellStyle name="Percent 7 6 2 3 4" xfId="41489"/>
    <cellStyle name="Percent 7 6 2 4" xfId="18778"/>
    <cellStyle name="Percent 7 6 2 4 2" xfId="30394"/>
    <cellStyle name="Percent 7 6 2 4 3" xfId="46250"/>
    <cellStyle name="Percent 7 6 2 5" xfId="4367"/>
    <cellStyle name="Percent 7 6 2 6" xfId="24586"/>
    <cellStyle name="Percent 7 6 2 7" xfId="36505"/>
    <cellStyle name="Percent 7 6 3" xfId="7740"/>
    <cellStyle name="Percent 7 6 3 2" xfId="10738"/>
    <cellStyle name="Percent 7 6 3 2 2" xfId="21481"/>
    <cellStyle name="Percent 7 6 3 2 2 2" xfId="33097"/>
    <cellStyle name="Percent 7 6 3 2 2 3" xfId="48953"/>
    <cellStyle name="Percent 7 6 3 2 3" xfId="27289"/>
    <cellStyle name="Percent 7 6 3 2 4" xfId="40887"/>
    <cellStyle name="Percent 7 6 3 3" xfId="19363"/>
    <cellStyle name="Percent 7 6 3 3 2" xfId="30979"/>
    <cellStyle name="Percent 7 6 3 3 3" xfId="46835"/>
    <cellStyle name="Percent 7 6 3 4" xfId="25171"/>
    <cellStyle name="Percent 7 6 3 5" xfId="38360"/>
    <cellStyle name="Percent 7 6 4" xfId="16842"/>
    <cellStyle name="Percent 7 6 4 2" xfId="22650"/>
    <cellStyle name="Percent 7 6 4 2 2" xfId="34266"/>
    <cellStyle name="Percent 7 6 4 2 3" xfId="50122"/>
    <cellStyle name="Percent 7 6 4 3" xfId="28458"/>
    <cellStyle name="Percent 7 6 4 4" xfId="44314"/>
    <cellStyle name="Percent 7 6 5" xfId="9505"/>
    <cellStyle name="Percent 7 6 5 2" xfId="20531"/>
    <cellStyle name="Percent 7 6 5 2 2" xfId="32147"/>
    <cellStyle name="Percent 7 6 5 2 3" xfId="48003"/>
    <cellStyle name="Percent 7 6 5 3" xfId="26339"/>
    <cellStyle name="Percent 7 6 5 4" xfId="39807"/>
    <cellStyle name="Percent 7 6 6" xfId="18194"/>
    <cellStyle name="Percent 7 6 6 2" xfId="29810"/>
    <cellStyle name="Percent 7 6 6 3" xfId="45666"/>
    <cellStyle name="Percent 7 6 7" xfId="3608"/>
    <cellStyle name="Percent 7 6 8" xfId="24002"/>
    <cellStyle name="Percent 7 6 9" xfId="35840"/>
    <cellStyle name="Percent 7 7" xfId="1324"/>
    <cellStyle name="Percent 7 7 2" xfId="7922"/>
    <cellStyle name="Percent 7 7 2 2" xfId="10935"/>
    <cellStyle name="Percent 7 7 2 2 2" xfId="21663"/>
    <cellStyle name="Percent 7 7 2 2 2 2" xfId="33279"/>
    <cellStyle name="Percent 7 7 2 2 2 3" xfId="49135"/>
    <cellStyle name="Percent 7 7 2 2 3" xfId="27471"/>
    <cellStyle name="Percent 7 7 2 2 4" xfId="41077"/>
    <cellStyle name="Percent 7 7 2 3" xfId="19545"/>
    <cellStyle name="Percent 7 7 2 3 2" xfId="31161"/>
    <cellStyle name="Percent 7 7 2 3 3" xfId="47017"/>
    <cellStyle name="Percent 7 7 2 4" xfId="25353"/>
    <cellStyle name="Percent 7 7 2 5" xfId="38542"/>
    <cellStyle name="Percent 7 7 3" xfId="17024"/>
    <cellStyle name="Percent 7 7 3 2" xfId="22832"/>
    <cellStyle name="Percent 7 7 3 2 2" xfId="34448"/>
    <cellStyle name="Percent 7 7 3 2 3" xfId="50304"/>
    <cellStyle name="Percent 7 7 3 3" xfId="28640"/>
    <cellStyle name="Percent 7 7 3 4" xfId="44496"/>
    <cellStyle name="Percent 7 7 4" xfId="9687"/>
    <cellStyle name="Percent 7 7 4 2" xfId="20713"/>
    <cellStyle name="Percent 7 7 4 2 2" xfId="32329"/>
    <cellStyle name="Percent 7 7 4 2 3" xfId="48185"/>
    <cellStyle name="Percent 7 7 4 3" xfId="26521"/>
    <cellStyle name="Percent 7 7 4 4" xfId="39989"/>
    <cellStyle name="Percent 7 7 5" xfId="18376"/>
    <cellStyle name="Percent 7 7 5 2" xfId="29992"/>
    <cellStyle name="Percent 7 7 5 3" xfId="45848"/>
    <cellStyle name="Percent 7 7 6" xfId="3851"/>
    <cellStyle name="Percent 7 7 7" xfId="24184"/>
    <cellStyle name="Percent 7 7 8" xfId="36049"/>
    <cellStyle name="Percent 7 8" xfId="1510"/>
    <cellStyle name="Percent 7 8 2" xfId="8104"/>
    <cellStyle name="Percent 7 8 2 2" xfId="11119"/>
    <cellStyle name="Percent 7 8 2 2 2" xfId="21845"/>
    <cellStyle name="Percent 7 8 2 2 2 2" xfId="33461"/>
    <cellStyle name="Percent 7 8 2 2 2 3" xfId="49317"/>
    <cellStyle name="Percent 7 8 2 2 3" xfId="27653"/>
    <cellStyle name="Percent 7 8 2 2 4" xfId="41260"/>
    <cellStyle name="Percent 7 8 2 3" xfId="19727"/>
    <cellStyle name="Percent 7 8 2 3 2" xfId="31343"/>
    <cellStyle name="Percent 7 8 2 3 3" xfId="47199"/>
    <cellStyle name="Percent 7 8 2 4" xfId="25535"/>
    <cellStyle name="Percent 7 8 2 5" xfId="38724"/>
    <cellStyle name="Percent 7 8 3" xfId="17206"/>
    <cellStyle name="Percent 7 8 3 2" xfId="23014"/>
    <cellStyle name="Percent 7 8 3 2 2" xfId="34630"/>
    <cellStyle name="Percent 7 8 3 2 3" xfId="50486"/>
    <cellStyle name="Percent 7 8 3 3" xfId="28822"/>
    <cellStyle name="Percent 7 8 3 4" xfId="44678"/>
    <cellStyle name="Percent 7 8 4" xfId="9285"/>
    <cellStyle name="Percent 7 8 4 2" xfId="20311"/>
    <cellStyle name="Percent 7 8 4 2 2" xfId="31927"/>
    <cellStyle name="Percent 7 8 4 2 3" xfId="47783"/>
    <cellStyle name="Percent 7 8 4 3" xfId="26119"/>
    <cellStyle name="Percent 7 8 4 4" xfId="39587"/>
    <cellStyle name="Percent 7 8 5" xfId="18558"/>
    <cellStyle name="Percent 7 8 5 2" xfId="30174"/>
    <cellStyle name="Percent 7 8 5 3" xfId="46030"/>
    <cellStyle name="Percent 7 8 6" xfId="4037"/>
    <cellStyle name="Percent 7 8 7" xfId="24366"/>
    <cellStyle name="Percent 7 8 8" xfId="36234"/>
    <cellStyle name="Percent 7 9" xfId="804"/>
    <cellStyle name="Percent 7 9 2" xfId="7499"/>
    <cellStyle name="Percent 7 9 2 2" xfId="16622"/>
    <cellStyle name="Percent 7 9 2 2 2" xfId="22430"/>
    <cellStyle name="Percent 7 9 2 2 2 2" xfId="34046"/>
    <cellStyle name="Percent 7 9 2 2 2 3" xfId="49902"/>
    <cellStyle name="Percent 7 9 2 2 3" xfId="28238"/>
    <cellStyle name="Percent 7 9 2 2 4" xfId="44094"/>
    <cellStyle name="Percent 7 9 2 3" xfId="19143"/>
    <cellStyle name="Percent 7 9 2 3 2" xfId="30759"/>
    <cellStyle name="Percent 7 9 2 3 3" xfId="46615"/>
    <cellStyle name="Percent 7 9 2 4" xfId="24951"/>
    <cellStyle name="Percent 7 9 2 5" xfId="38132"/>
    <cellStyle name="Percent 7 9 3" xfId="10498"/>
    <cellStyle name="Percent 7 9 3 2" xfId="21261"/>
    <cellStyle name="Percent 7 9 3 2 2" xfId="32877"/>
    <cellStyle name="Percent 7 9 3 2 3" xfId="48733"/>
    <cellStyle name="Percent 7 9 3 3" xfId="27069"/>
    <cellStyle name="Percent 7 9 3 4" xfId="40658"/>
    <cellStyle name="Percent 7 9 4" xfId="17974"/>
    <cellStyle name="Percent 7 9 4 2" xfId="29590"/>
    <cellStyle name="Percent 7 9 4 3" xfId="45446"/>
    <cellStyle name="Percent 7 9 5" xfId="3340"/>
    <cellStyle name="Percent 7 9 6" xfId="23782"/>
    <cellStyle name="Percent 7 9 7" xfId="35600"/>
    <cellStyle name="Percent 8" xfId="185"/>
    <cellStyle name="Percent 9" xfId="35012"/>
    <cellStyle name="Title 2" xfId="446"/>
    <cellStyle name="Title 3" xfId="447"/>
    <cellStyle name="Title 4" xfId="448"/>
    <cellStyle name="Total 2" xfId="449"/>
    <cellStyle name="Total 3" xfId="450"/>
    <cellStyle name="Total 3 10" xfId="757"/>
    <cellStyle name="Total 3 10 2" xfId="2987"/>
    <cellStyle name="Total 3 10 2 2" xfId="10221"/>
    <cellStyle name="Total 3 10 3" xfId="5947"/>
    <cellStyle name="Total 3 10 3 2" xfId="12329"/>
    <cellStyle name="Total 3 10 4" xfId="7452"/>
    <cellStyle name="Total 3 10 5" xfId="13575"/>
    <cellStyle name="Total 3 10 6" xfId="13522"/>
    <cellStyle name="Total 3 10 7" xfId="14164"/>
    <cellStyle name="Total 3 10 8" xfId="3293"/>
    <cellStyle name="Total 3 11" xfId="2026"/>
    <cellStyle name="Total 3 11 2" xfId="5574"/>
    <cellStyle name="Total 3 11 2 2" xfId="11992"/>
    <cellStyle name="Total 3 11 3" xfId="6644"/>
    <cellStyle name="Total 3 11 3 2" xfId="12931"/>
    <cellStyle name="Total 3 11 4" xfId="8570"/>
    <cellStyle name="Total 3 11 5" xfId="14594"/>
    <cellStyle name="Total 3 11 6" xfId="15288"/>
    <cellStyle name="Total 3 11 7" xfId="15906"/>
    <cellStyle name="Total 3 11 8" xfId="4553"/>
    <cellStyle name="Total 3 12" xfId="6224"/>
    <cellStyle name="Total 3 12 2" xfId="12584"/>
    <cellStyle name="Total 3 13" xfId="5226"/>
    <cellStyle name="Total 3 13 2" xfId="11669"/>
    <cellStyle name="Total 3 14" xfId="6185"/>
    <cellStyle name="Total 3 14 2" xfId="12549"/>
    <cellStyle name="Total 3 15" xfId="5275"/>
    <cellStyle name="Total 3 16" xfId="13468"/>
    <cellStyle name="Total 3 17" xfId="13993"/>
    <cellStyle name="Total 3 18" xfId="14308"/>
    <cellStyle name="Total 3 19" xfId="14535"/>
    <cellStyle name="Total 3 2" xfId="497"/>
    <cellStyle name="Total 3 2 10" xfId="6581"/>
    <cellStyle name="Total 3 2 11" xfId="13508"/>
    <cellStyle name="Total 3 2 12" xfId="10086"/>
    <cellStyle name="Total 3 2 13" xfId="14339"/>
    <cellStyle name="Total 3 2 14" xfId="14559"/>
    <cellStyle name="Total 3 2 15" xfId="2610"/>
    <cellStyle name="Total 3 2 2" xfId="572"/>
    <cellStyle name="Total 3 2 2 10" xfId="14130"/>
    <cellStyle name="Total 3 2 2 11" xfId="14279"/>
    <cellStyle name="Total 3 2 2 12" xfId="14513"/>
    <cellStyle name="Total 3 2 2 13" xfId="2821"/>
    <cellStyle name="Total 3 2 2 2" xfId="1789"/>
    <cellStyle name="Total 3 2 2 2 10" xfId="4316"/>
    <cellStyle name="Total 3 2 2 2 2" xfId="2156"/>
    <cellStyle name="Total 3 2 2 2 2 2" xfId="5572"/>
    <cellStyle name="Total 3 2 2 2 2 2 2" xfId="11990"/>
    <cellStyle name="Total 3 2 2 2 2 3" xfId="6774"/>
    <cellStyle name="Total 3 2 2 2 2 3 2" xfId="13061"/>
    <cellStyle name="Total 3 2 2 2 2 4" xfId="8700"/>
    <cellStyle name="Total 3 2 2 2 2 5" xfId="14724"/>
    <cellStyle name="Total 3 2 2 2 2 6" xfId="15418"/>
    <cellStyle name="Total 3 2 2 2 2 7" xfId="16036"/>
    <cellStyle name="Total 3 2 2 2 2 8" xfId="4683"/>
    <cellStyle name="Total 3 2 2 2 3" xfId="2508"/>
    <cellStyle name="Total 3 2 2 2 3 2" xfId="6390"/>
    <cellStyle name="Total 3 2 2 2 3 2 2" xfId="12726"/>
    <cellStyle name="Total 3 2 2 2 3 3" xfId="7126"/>
    <cellStyle name="Total 3 2 2 2 3 3 2" xfId="13413"/>
    <cellStyle name="Total 3 2 2 2 3 4" xfId="9052"/>
    <cellStyle name="Total 3 2 2 2 3 5" xfId="15076"/>
    <cellStyle name="Total 3 2 2 2 3 6" xfId="15770"/>
    <cellStyle name="Total 3 2 2 2 3 7" xfId="16388"/>
    <cellStyle name="Total 3 2 2 2 3 8" xfId="5035"/>
    <cellStyle name="Total 3 2 2 2 4" xfId="5198"/>
    <cellStyle name="Total 3 2 2 2 4 2" xfId="11646"/>
    <cellStyle name="Total 3 2 2 2 5" xfId="6523"/>
    <cellStyle name="Total 3 2 2 2 5 2" xfId="12837"/>
    <cellStyle name="Total 3 2 2 2 6" xfId="8333"/>
    <cellStyle name="Total 3 2 2 2 7" xfId="14464"/>
    <cellStyle name="Total 3 2 2 2 8" xfId="15192"/>
    <cellStyle name="Total 3 2 2 2 9" xfId="15851"/>
    <cellStyle name="Total 3 2 2 3" xfId="2400"/>
    <cellStyle name="Total 3 2 2 3 2" xfId="5772"/>
    <cellStyle name="Total 3 2 2 3 2 2" xfId="12170"/>
    <cellStyle name="Total 3 2 2 3 3" xfId="7018"/>
    <cellStyle name="Total 3 2 2 3 3 2" xfId="13305"/>
    <cellStyle name="Total 3 2 2 3 4" xfId="8944"/>
    <cellStyle name="Total 3 2 2 3 5" xfId="14968"/>
    <cellStyle name="Total 3 2 2 3 6" xfId="15662"/>
    <cellStyle name="Total 3 2 2 3 7" xfId="16280"/>
    <cellStyle name="Total 3 2 2 3 8" xfId="4927"/>
    <cellStyle name="Total 3 2 2 4" xfId="2363"/>
    <cellStyle name="Total 3 2 2 4 2" xfId="5509"/>
    <cellStyle name="Total 3 2 2 4 2 2" xfId="11934"/>
    <cellStyle name="Total 3 2 2 4 3" xfId="6981"/>
    <cellStyle name="Total 3 2 2 4 3 2" xfId="13268"/>
    <cellStyle name="Total 3 2 2 4 4" xfId="8907"/>
    <cellStyle name="Total 3 2 2 4 5" xfId="14931"/>
    <cellStyle name="Total 3 2 2 4 6" xfId="15625"/>
    <cellStyle name="Total 3 2 2 4 7" xfId="16243"/>
    <cellStyle name="Total 3 2 2 4 8" xfId="4890"/>
    <cellStyle name="Total 3 2 2 5" xfId="3186"/>
    <cellStyle name="Total 3 2 2 5 2" xfId="10415"/>
    <cellStyle name="Total 3 2 2 6" xfId="5779"/>
    <cellStyle name="Total 3 2 2 6 2" xfId="12177"/>
    <cellStyle name="Total 3 2 2 7" xfId="6440"/>
    <cellStyle name="Total 3 2 2 7 2" xfId="12770"/>
    <cellStyle name="Total 3 2 2 8" xfId="5934"/>
    <cellStyle name="Total 3 2 2 9" xfId="13565"/>
    <cellStyle name="Total 3 2 3" xfId="1123"/>
    <cellStyle name="Total 3 2 3 10" xfId="13741"/>
    <cellStyle name="Total 3 2 3 11" xfId="14194"/>
    <cellStyle name="Total 3 2 3 12" xfId="3650"/>
    <cellStyle name="Total 3 2 3 2" xfId="2057"/>
    <cellStyle name="Total 3 2 3 2 2" xfId="5806"/>
    <cellStyle name="Total 3 2 3 2 2 2" xfId="12204"/>
    <cellStyle name="Total 3 2 3 2 3" xfId="6675"/>
    <cellStyle name="Total 3 2 3 2 3 2" xfId="12962"/>
    <cellStyle name="Total 3 2 3 2 4" xfId="8601"/>
    <cellStyle name="Total 3 2 3 2 5" xfId="14625"/>
    <cellStyle name="Total 3 2 3 2 6" xfId="15319"/>
    <cellStyle name="Total 3 2 3 2 7" xfId="15937"/>
    <cellStyle name="Total 3 2 3 2 8" xfId="4584"/>
    <cellStyle name="Total 3 2 3 3" xfId="782"/>
    <cellStyle name="Total 3 2 3 3 2" xfId="6291"/>
    <cellStyle name="Total 3 2 3 3 2 2" xfId="12642"/>
    <cellStyle name="Total 3 2 3 3 3" xfId="5073"/>
    <cellStyle name="Total 3 2 3 3 3 2" xfId="11526"/>
    <cellStyle name="Total 3 2 3 3 4" xfId="7477"/>
    <cellStyle name="Total 3 2 3 3 5" xfId="14149"/>
    <cellStyle name="Total 3 2 3 3 6" xfId="13879"/>
    <cellStyle name="Total 3 2 3 3 7" xfId="14064"/>
    <cellStyle name="Total 3 2 3 3 8" xfId="3318"/>
    <cellStyle name="Total 3 2 3 4" xfId="5536"/>
    <cellStyle name="Total 3 2 3 4 2" xfId="11958"/>
    <cellStyle name="Total 3 2 3 5" xfId="6122"/>
    <cellStyle name="Total 3 2 3 5 2" xfId="12491"/>
    <cellStyle name="Total 3 2 3 6" xfId="5944"/>
    <cellStyle name="Total 3 2 3 6 2" xfId="12326"/>
    <cellStyle name="Total 3 2 3 7" xfId="6365"/>
    <cellStyle name="Total 3 2 3 8" xfId="13863"/>
    <cellStyle name="Total 3 2 3 9" xfId="13650"/>
    <cellStyle name="Total 3 2 4" xfId="1552"/>
    <cellStyle name="Total 3 2 4 10" xfId="13724"/>
    <cellStyle name="Total 3 2 4 11" xfId="13998"/>
    <cellStyle name="Total 3 2 4 12" xfId="4079"/>
    <cellStyle name="Total 3 2 4 2" xfId="2032"/>
    <cellStyle name="Total 3 2 4 2 2" xfId="5545"/>
    <cellStyle name="Total 3 2 4 2 2 2" xfId="11967"/>
    <cellStyle name="Total 3 2 4 2 3" xfId="6650"/>
    <cellStyle name="Total 3 2 4 2 3 2" xfId="12937"/>
    <cellStyle name="Total 3 2 4 2 4" xfId="8576"/>
    <cellStyle name="Total 3 2 4 2 5" xfId="14600"/>
    <cellStyle name="Total 3 2 4 2 6" xfId="15294"/>
    <cellStyle name="Total 3 2 4 2 7" xfId="15912"/>
    <cellStyle name="Total 3 2 4 2 8" xfId="4559"/>
    <cellStyle name="Total 3 2 4 3" xfId="2409"/>
    <cellStyle name="Total 3 2 4 3 2" xfId="5599"/>
    <cellStyle name="Total 3 2 4 3 2 2" xfId="12014"/>
    <cellStyle name="Total 3 2 4 3 3" xfId="7027"/>
    <cellStyle name="Total 3 2 4 3 3 2" xfId="13314"/>
    <cellStyle name="Total 3 2 4 3 4" xfId="8953"/>
    <cellStyle name="Total 3 2 4 3 5" xfId="14977"/>
    <cellStyle name="Total 3 2 4 3 6" xfId="15671"/>
    <cellStyle name="Total 3 2 4 3 7" xfId="16289"/>
    <cellStyle name="Total 3 2 4 3 8" xfId="4936"/>
    <cellStyle name="Total 3 2 4 4" xfId="6338"/>
    <cellStyle name="Total 3 2 4 4 2" xfId="12681"/>
    <cellStyle name="Total 3 2 4 5" xfId="5309"/>
    <cellStyle name="Total 3 2 4 5 2" xfId="11745"/>
    <cellStyle name="Total 3 2 4 6" xfId="5146"/>
    <cellStyle name="Total 3 2 4 6 2" xfId="11595"/>
    <cellStyle name="Total 3 2 4 7" xfId="7162"/>
    <cellStyle name="Total 3 2 4 8" xfId="14126"/>
    <cellStyle name="Total 3 2 4 9" xfId="13893"/>
    <cellStyle name="Total 3 2 5" xfId="770"/>
    <cellStyle name="Total 3 2 5 2" xfId="5183"/>
    <cellStyle name="Total 3 2 5 2 2" xfId="11632"/>
    <cellStyle name="Total 3 2 5 3" xfId="6373"/>
    <cellStyle name="Total 3 2 5 3 2" xfId="12711"/>
    <cellStyle name="Total 3 2 5 4" xfId="7465"/>
    <cellStyle name="Total 3 2 5 5" xfId="14254"/>
    <cellStyle name="Total 3 2 5 6" xfId="14436"/>
    <cellStyle name="Total 3 2 5 7" xfId="15164"/>
    <cellStyle name="Total 3 2 5 8" xfId="3306"/>
    <cellStyle name="Total 3 2 6" xfId="2440"/>
    <cellStyle name="Total 3 2 6 2" xfId="3025"/>
    <cellStyle name="Total 3 2 6 2 2" xfId="10257"/>
    <cellStyle name="Total 3 2 6 3" xfId="7058"/>
    <cellStyle name="Total 3 2 6 3 2" xfId="13345"/>
    <cellStyle name="Total 3 2 6 4" xfId="8984"/>
    <cellStyle name="Total 3 2 6 5" xfId="15008"/>
    <cellStyle name="Total 3 2 6 6" xfId="15702"/>
    <cellStyle name="Total 3 2 6 7" xfId="16320"/>
    <cellStyle name="Total 3 2 6 8" xfId="4967"/>
    <cellStyle name="Total 3 2 7" xfId="6358"/>
    <cellStyle name="Total 3 2 7 2" xfId="12698"/>
    <cellStyle name="Total 3 2 8" xfId="6367"/>
    <cellStyle name="Total 3 2 8 2" xfId="12706"/>
    <cellStyle name="Total 3 2 9" xfId="5764"/>
    <cellStyle name="Total 3 2 9 2" xfId="12165"/>
    <cellStyle name="Total 3 20" xfId="2565"/>
    <cellStyle name="Total 3 3" xfId="493"/>
    <cellStyle name="Total 3 3 10" xfId="5936"/>
    <cellStyle name="Total 3 3 11" xfId="13504"/>
    <cellStyle name="Total 3 3 12" xfId="10856"/>
    <cellStyle name="Total 3 3 13" xfId="13443"/>
    <cellStyle name="Total 3 3 14" xfId="11144"/>
    <cellStyle name="Total 3 3 15" xfId="2606"/>
    <cellStyle name="Total 3 3 2" xfId="568"/>
    <cellStyle name="Total 3 3 2 10" xfId="14293"/>
    <cellStyle name="Total 3 3 2 11" xfId="14525"/>
    <cellStyle name="Total 3 3 2 12" xfId="15240"/>
    <cellStyle name="Total 3 3 2 13" xfId="2817"/>
    <cellStyle name="Total 3 3 2 2" xfId="1785"/>
    <cellStyle name="Total 3 3 2 2 10" xfId="4312"/>
    <cellStyle name="Total 3 3 2 2 2" xfId="2005"/>
    <cellStyle name="Total 3 3 2 2 2 2" xfId="5648"/>
    <cellStyle name="Total 3 3 2 2 2 2 2" xfId="12057"/>
    <cellStyle name="Total 3 3 2 2 2 3" xfId="6623"/>
    <cellStyle name="Total 3 3 2 2 2 3 2" xfId="12910"/>
    <cellStyle name="Total 3 3 2 2 2 4" xfId="8549"/>
    <cellStyle name="Total 3 3 2 2 2 5" xfId="14573"/>
    <cellStyle name="Total 3 3 2 2 2 6" xfId="15267"/>
    <cellStyle name="Total 3 3 2 2 2 7" xfId="15885"/>
    <cellStyle name="Total 3 3 2 2 2 8" xfId="4532"/>
    <cellStyle name="Total 3 3 2 2 3" xfId="2504"/>
    <cellStyle name="Total 3 3 2 2 3 2" xfId="5185"/>
    <cellStyle name="Total 3 3 2 2 3 2 2" xfId="11634"/>
    <cellStyle name="Total 3 3 2 2 3 3" xfId="7122"/>
    <cellStyle name="Total 3 3 2 2 3 3 2" xfId="13409"/>
    <cellStyle name="Total 3 3 2 2 3 4" xfId="9048"/>
    <cellStyle name="Total 3 3 2 2 3 5" xfId="15072"/>
    <cellStyle name="Total 3 3 2 2 3 6" xfId="15766"/>
    <cellStyle name="Total 3 3 2 2 3 7" xfId="16384"/>
    <cellStyle name="Total 3 3 2 2 3 8" xfId="5031"/>
    <cellStyle name="Total 3 3 2 2 4" xfId="5853"/>
    <cellStyle name="Total 3 3 2 2 4 2" xfId="12246"/>
    <cellStyle name="Total 3 3 2 2 5" xfId="6519"/>
    <cellStyle name="Total 3 3 2 2 5 2" xfId="12833"/>
    <cellStyle name="Total 3 3 2 2 6" xfId="8329"/>
    <cellStyle name="Total 3 3 2 2 7" xfId="14460"/>
    <cellStyle name="Total 3 3 2 2 8" xfId="15188"/>
    <cellStyle name="Total 3 3 2 2 9" xfId="15847"/>
    <cellStyle name="Total 3 3 2 3" xfId="2132"/>
    <cellStyle name="Total 3 3 2 3 2" xfId="5155"/>
    <cellStyle name="Total 3 3 2 3 2 2" xfId="11604"/>
    <cellStyle name="Total 3 3 2 3 3" xfId="6750"/>
    <cellStyle name="Total 3 3 2 3 3 2" xfId="13037"/>
    <cellStyle name="Total 3 3 2 3 4" xfId="8676"/>
    <cellStyle name="Total 3 3 2 3 5" xfId="14700"/>
    <cellStyle name="Total 3 3 2 3 6" xfId="15394"/>
    <cellStyle name="Total 3 3 2 3 7" xfId="16012"/>
    <cellStyle name="Total 3 3 2 3 8" xfId="4659"/>
    <cellStyle name="Total 3 3 2 4" xfId="2285"/>
    <cellStyle name="Total 3 3 2 4 2" xfId="6086"/>
    <cellStyle name="Total 3 3 2 4 2 2" xfId="12459"/>
    <cellStyle name="Total 3 3 2 4 3" xfId="6903"/>
    <cellStyle name="Total 3 3 2 4 3 2" xfId="13190"/>
    <cellStyle name="Total 3 3 2 4 4" xfId="8829"/>
    <cellStyle name="Total 3 3 2 4 5" xfId="14853"/>
    <cellStyle name="Total 3 3 2 4 6" xfId="15547"/>
    <cellStyle name="Total 3 3 2 4 7" xfId="16165"/>
    <cellStyle name="Total 3 3 2 4 8" xfId="4812"/>
    <cellStyle name="Total 3 3 2 5" xfId="3058"/>
    <cellStyle name="Total 3 3 2 5 2" xfId="10288"/>
    <cellStyle name="Total 3 3 2 6" xfId="6293"/>
    <cellStyle name="Total 3 3 2 6 2" xfId="12644"/>
    <cellStyle name="Total 3 3 2 7" xfId="2938"/>
    <cellStyle name="Total 3 3 2 7 2" xfId="10176"/>
    <cellStyle name="Total 3 3 2 8" xfId="3119"/>
    <cellStyle name="Total 3 3 2 9" xfId="13561"/>
    <cellStyle name="Total 3 3 3" xfId="1119"/>
    <cellStyle name="Total 3 3 3 10" xfId="14434"/>
    <cellStyle name="Total 3 3 3 11" xfId="15162"/>
    <cellStyle name="Total 3 3 3 12" xfId="3646"/>
    <cellStyle name="Total 3 3 3 2" xfId="2343"/>
    <cellStyle name="Total 3 3 3 2 2" xfId="5739"/>
    <cellStyle name="Total 3 3 3 2 2 2" xfId="12144"/>
    <cellStyle name="Total 3 3 3 2 3" xfId="6961"/>
    <cellStyle name="Total 3 3 3 2 3 2" xfId="13248"/>
    <cellStyle name="Total 3 3 3 2 4" xfId="8887"/>
    <cellStyle name="Total 3 3 3 2 5" xfId="14911"/>
    <cellStyle name="Total 3 3 3 2 6" xfId="15605"/>
    <cellStyle name="Total 3 3 3 2 7" xfId="16223"/>
    <cellStyle name="Total 3 3 3 2 8" xfId="4870"/>
    <cellStyle name="Total 3 3 3 3" xfId="2157"/>
    <cellStyle name="Total 3 3 3 3 2" xfId="2893"/>
    <cellStyle name="Total 3 3 3 3 2 2" xfId="10136"/>
    <cellStyle name="Total 3 3 3 3 3" xfId="6775"/>
    <cellStyle name="Total 3 3 3 3 3 2" xfId="13062"/>
    <cellStyle name="Total 3 3 3 3 4" xfId="8701"/>
    <cellStyle name="Total 3 3 3 3 5" xfId="14725"/>
    <cellStyle name="Total 3 3 3 3 6" xfId="15419"/>
    <cellStyle name="Total 3 3 3 3 7" xfId="16037"/>
    <cellStyle name="Total 3 3 3 3 8" xfId="4684"/>
    <cellStyle name="Total 3 3 3 4" xfId="5372"/>
    <cellStyle name="Total 3 3 3 4 2" xfId="11806"/>
    <cellStyle name="Total 3 3 3 5" xfId="6208"/>
    <cellStyle name="Total 3 3 3 5 2" xfId="12570"/>
    <cellStyle name="Total 3 3 3 6" xfId="5665"/>
    <cellStyle name="Total 3 3 3 6 2" xfId="12073"/>
    <cellStyle name="Total 3 3 3 7" xfId="5765"/>
    <cellStyle name="Total 3 3 3 8" xfId="13859"/>
    <cellStyle name="Total 3 3 3 9" xfId="14252"/>
    <cellStyle name="Total 3 3 4" xfId="1548"/>
    <cellStyle name="Total 3 3 4 10" xfId="10085"/>
    <cellStyle name="Total 3 3 4 11" xfId="13465"/>
    <cellStyle name="Total 3 3 4 12" xfId="4075"/>
    <cellStyle name="Total 3 3 4 2" xfId="2212"/>
    <cellStyle name="Total 3 3 4 2 2" xfId="5237"/>
    <cellStyle name="Total 3 3 4 2 2 2" xfId="11679"/>
    <cellStyle name="Total 3 3 4 2 3" xfId="6830"/>
    <cellStyle name="Total 3 3 4 2 3 2" xfId="13117"/>
    <cellStyle name="Total 3 3 4 2 4" xfId="8756"/>
    <cellStyle name="Total 3 3 4 2 5" xfId="14780"/>
    <cellStyle name="Total 3 3 4 2 6" xfId="15474"/>
    <cellStyle name="Total 3 3 4 2 7" xfId="16092"/>
    <cellStyle name="Total 3 3 4 2 8" xfId="4739"/>
    <cellStyle name="Total 3 3 4 3" xfId="2080"/>
    <cellStyle name="Total 3 3 4 3 2" xfId="5307"/>
    <cellStyle name="Total 3 3 4 3 2 2" xfId="11743"/>
    <cellStyle name="Total 3 3 4 3 3" xfId="6698"/>
    <cellStyle name="Total 3 3 4 3 3 2" xfId="12985"/>
    <cellStyle name="Total 3 3 4 3 4" xfId="8624"/>
    <cellStyle name="Total 3 3 4 3 5" xfId="14648"/>
    <cellStyle name="Total 3 3 4 3 6" xfId="15342"/>
    <cellStyle name="Total 3 3 4 3 7" xfId="15960"/>
    <cellStyle name="Total 3 3 4 3 8" xfId="4607"/>
    <cellStyle name="Total 3 3 4 4" xfId="5753"/>
    <cellStyle name="Total 3 3 4 4 2" xfId="12156"/>
    <cellStyle name="Total 3 3 4 5" xfId="2916"/>
    <cellStyle name="Total 3 3 4 5 2" xfId="10158"/>
    <cellStyle name="Total 3 3 4 6" xfId="6143"/>
    <cellStyle name="Total 3 3 4 6 2" xfId="12509"/>
    <cellStyle name="Total 3 3 4 7" xfId="7174"/>
    <cellStyle name="Total 3 3 4 8" xfId="14122"/>
    <cellStyle name="Total 3 3 4 9" xfId="13744"/>
    <cellStyle name="Total 3 3 5" xfId="766"/>
    <cellStyle name="Total 3 3 5 2" xfId="2994"/>
    <cellStyle name="Total 3 3 5 2 2" xfId="10228"/>
    <cellStyle name="Total 3 3 5 3" xfId="5842"/>
    <cellStyle name="Total 3 3 5 3 2" xfId="12236"/>
    <cellStyle name="Total 3 3 5 4" xfId="7461"/>
    <cellStyle name="Total 3 3 5 5" xfId="14348"/>
    <cellStyle name="Total 3 3 5 6" xfId="14566"/>
    <cellStyle name="Total 3 3 5 7" xfId="15262"/>
    <cellStyle name="Total 3 3 5 8" xfId="3302"/>
    <cellStyle name="Total 3 3 6" xfId="2054"/>
    <cellStyle name="Total 3 3 6 2" xfId="5963"/>
    <cellStyle name="Total 3 3 6 2 2" xfId="12344"/>
    <cellStyle name="Total 3 3 6 3" xfId="6672"/>
    <cellStyle name="Total 3 3 6 3 2" xfId="12959"/>
    <cellStyle name="Total 3 3 6 4" xfId="8598"/>
    <cellStyle name="Total 3 3 6 5" xfId="14622"/>
    <cellStyle name="Total 3 3 6 6" xfId="15316"/>
    <cellStyle name="Total 3 3 6 7" xfId="15934"/>
    <cellStyle name="Total 3 3 6 8" xfId="4581"/>
    <cellStyle name="Total 3 3 7" xfId="6269"/>
    <cellStyle name="Total 3 3 7 2" xfId="12624"/>
    <cellStyle name="Total 3 3 8" xfId="6270"/>
    <cellStyle name="Total 3 3 8 2" xfId="12625"/>
    <cellStyle name="Total 3 3 9" xfId="6322"/>
    <cellStyle name="Total 3 3 9 2" xfId="12668"/>
    <cellStyle name="Total 3 4" xfId="473"/>
    <cellStyle name="Total 3 4 10" xfId="5534"/>
    <cellStyle name="Total 3 4 11" xfId="13484"/>
    <cellStyle name="Total 3 4 12" xfId="14014"/>
    <cellStyle name="Total 3 4 13" xfId="13681"/>
    <cellStyle name="Total 3 4 14" xfId="14302"/>
    <cellStyle name="Total 3 4 15" xfId="2586"/>
    <cellStyle name="Total 3 4 2" xfId="548"/>
    <cellStyle name="Total 3 4 2 10" xfId="13656"/>
    <cellStyle name="Total 3 4 2 11" xfId="10754"/>
    <cellStyle name="Total 3 4 2 12" xfId="11135"/>
    <cellStyle name="Total 3 4 2 13" xfId="2797"/>
    <cellStyle name="Total 3 4 2 2" xfId="1765"/>
    <cellStyle name="Total 3 4 2 2 10" xfId="4292"/>
    <cellStyle name="Total 3 4 2 2 2" xfId="2150"/>
    <cellStyle name="Total 3 4 2 2 2 2" xfId="5978"/>
    <cellStyle name="Total 3 4 2 2 2 2 2" xfId="12357"/>
    <cellStyle name="Total 3 4 2 2 2 3" xfId="6768"/>
    <cellStyle name="Total 3 4 2 2 2 3 2" xfId="13055"/>
    <cellStyle name="Total 3 4 2 2 2 4" xfId="8694"/>
    <cellStyle name="Total 3 4 2 2 2 5" xfId="14718"/>
    <cellStyle name="Total 3 4 2 2 2 6" xfId="15412"/>
    <cellStyle name="Total 3 4 2 2 2 7" xfId="16030"/>
    <cellStyle name="Total 3 4 2 2 2 8" xfId="4677"/>
    <cellStyle name="Total 3 4 2 2 3" xfId="2484"/>
    <cellStyle name="Total 3 4 2 2 3 2" xfId="5913"/>
    <cellStyle name="Total 3 4 2 2 3 2 2" xfId="12298"/>
    <cellStyle name="Total 3 4 2 2 3 3" xfId="7102"/>
    <cellStyle name="Total 3 4 2 2 3 3 2" xfId="13389"/>
    <cellStyle name="Total 3 4 2 2 3 4" xfId="9028"/>
    <cellStyle name="Total 3 4 2 2 3 5" xfId="15052"/>
    <cellStyle name="Total 3 4 2 2 3 6" xfId="15746"/>
    <cellStyle name="Total 3 4 2 2 3 7" xfId="16364"/>
    <cellStyle name="Total 3 4 2 2 3 8" xfId="5011"/>
    <cellStyle name="Total 3 4 2 2 4" xfId="6093"/>
    <cellStyle name="Total 3 4 2 2 4 2" xfId="12466"/>
    <cellStyle name="Total 3 4 2 2 5" xfId="6499"/>
    <cellStyle name="Total 3 4 2 2 5 2" xfId="12813"/>
    <cellStyle name="Total 3 4 2 2 6" xfId="8309"/>
    <cellStyle name="Total 3 4 2 2 7" xfId="14440"/>
    <cellStyle name="Total 3 4 2 2 8" xfId="15168"/>
    <cellStyle name="Total 3 4 2 2 9" xfId="15827"/>
    <cellStyle name="Total 3 4 2 3" xfId="2029"/>
    <cellStyle name="Total 3 4 2 3 2" xfId="5920"/>
    <cellStyle name="Total 3 4 2 3 2 2" xfId="12305"/>
    <cellStyle name="Total 3 4 2 3 3" xfId="6647"/>
    <cellStyle name="Total 3 4 2 3 3 2" xfId="12934"/>
    <cellStyle name="Total 3 4 2 3 4" xfId="8573"/>
    <cellStyle name="Total 3 4 2 3 5" xfId="14597"/>
    <cellStyle name="Total 3 4 2 3 6" xfId="15291"/>
    <cellStyle name="Total 3 4 2 3 7" xfId="15909"/>
    <cellStyle name="Total 3 4 2 3 8" xfId="4556"/>
    <cellStyle name="Total 3 4 2 4" xfId="2435"/>
    <cellStyle name="Total 3 4 2 4 2" xfId="5845"/>
    <cellStyle name="Total 3 4 2 4 2 2" xfId="12239"/>
    <cellStyle name="Total 3 4 2 4 3" xfId="7053"/>
    <cellStyle name="Total 3 4 2 4 3 2" xfId="13340"/>
    <cellStyle name="Total 3 4 2 4 4" xfId="8979"/>
    <cellStyle name="Total 3 4 2 4 5" xfId="15003"/>
    <cellStyle name="Total 3 4 2 4 6" xfId="15697"/>
    <cellStyle name="Total 3 4 2 4 7" xfId="16315"/>
    <cellStyle name="Total 3 4 2 4 8" xfId="4962"/>
    <cellStyle name="Total 3 4 2 5" xfId="3229"/>
    <cellStyle name="Total 3 4 2 5 2" xfId="10457"/>
    <cellStyle name="Total 3 4 2 6" xfId="5400"/>
    <cellStyle name="Total 3 4 2 6 2" xfId="11834"/>
    <cellStyle name="Total 3 4 2 7" xfId="6258"/>
    <cellStyle name="Total 3 4 2 7 2" xfId="12614"/>
    <cellStyle name="Total 3 4 2 8" xfId="7160"/>
    <cellStyle name="Total 3 4 2 9" xfId="13541"/>
    <cellStyle name="Total 3 4 3" xfId="1099"/>
    <cellStyle name="Total 3 4 3 10" xfId="14137"/>
    <cellStyle name="Total 3 4 3 11" xfId="14340"/>
    <cellStyle name="Total 3 4 3 12" xfId="3626"/>
    <cellStyle name="Total 3 4 3 2" xfId="2207"/>
    <cellStyle name="Total 3 4 3 2 2" xfId="5991"/>
    <cellStyle name="Total 3 4 3 2 2 2" xfId="12369"/>
    <cellStyle name="Total 3 4 3 2 3" xfId="6825"/>
    <cellStyle name="Total 3 4 3 2 3 2" xfId="13112"/>
    <cellStyle name="Total 3 4 3 2 4" xfId="8751"/>
    <cellStyle name="Total 3 4 3 2 5" xfId="14775"/>
    <cellStyle name="Total 3 4 3 2 6" xfId="15469"/>
    <cellStyle name="Total 3 4 3 2 7" xfId="16087"/>
    <cellStyle name="Total 3 4 3 2 8" xfId="4734"/>
    <cellStyle name="Total 3 4 3 3" xfId="2365"/>
    <cellStyle name="Total 3 4 3 3 2" xfId="5267"/>
    <cellStyle name="Total 3 4 3 3 2 2" xfId="11704"/>
    <cellStyle name="Total 3 4 3 3 3" xfId="6983"/>
    <cellStyle name="Total 3 4 3 3 3 2" xfId="13270"/>
    <cellStyle name="Total 3 4 3 3 4" xfId="8909"/>
    <cellStyle name="Total 3 4 3 3 5" xfId="14933"/>
    <cellStyle name="Total 3 4 3 3 6" xfId="15627"/>
    <cellStyle name="Total 3 4 3 3 7" xfId="16245"/>
    <cellStyle name="Total 3 4 3 3 8" xfId="4892"/>
    <cellStyle name="Total 3 4 3 4" xfId="3000"/>
    <cellStyle name="Total 3 4 3 4 2" xfId="10234"/>
    <cellStyle name="Total 3 4 3 5" xfId="2866"/>
    <cellStyle name="Total 3 4 3 5 2" xfId="10109"/>
    <cellStyle name="Total 3 4 3 6" xfId="3109"/>
    <cellStyle name="Total 3 4 3 6 2" xfId="10339"/>
    <cellStyle name="Total 3 4 3 7" xfId="5769"/>
    <cellStyle name="Total 3 4 3 8" xfId="13839"/>
    <cellStyle name="Total 3 4 3 9" xfId="13683"/>
    <cellStyle name="Total 3 4 4" xfId="1528"/>
    <cellStyle name="Total 3 4 4 10" xfId="13973"/>
    <cellStyle name="Total 3 4 4 11" xfId="14317"/>
    <cellStyle name="Total 3 4 4 12" xfId="4055"/>
    <cellStyle name="Total 3 4 4 2" xfId="2268"/>
    <cellStyle name="Total 3 4 4 2 2" xfId="5114"/>
    <cellStyle name="Total 3 4 4 2 2 2" xfId="11566"/>
    <cellStyle name="Total 3 4 4 2 3" xfId="6886"/>
    <cellStyle name="Total 3 4 4 2 3 2" xfId="13173"/>
    <cellStyle name="Total 3 4 4 2 4" xfId="8812"/>
    <cellStyle name="Total 3 4 4 2 5" xfId="14836"/>
    <cellStyle name="Total 3 4 4 2 6" xfId="15530"/>
    <cellStyle name="Total 3 4 4 2 7" xfId="16148"/>
    <cellStyle name="Total 3 4 4 2 8" xfId="4795"/>
    <cellStyle name="Total 3 4 4 3" xfId="2456"/>
    <cellStyle name="Total 3 4 4 3 2" xfId="5521"/>
    <cellStyle name="Total 3 4 4 3 2 2" xfId="11945"/>
    <cellStyle name="Total 3 4 4 3 3" xfId="7074"/>
    <cellStyle name="Total 3 4 4 3 3 2" xfId="13361"/>
    <cellStyle name="Total 3 4 4 3 4" xfId="9000"/>
    <cellStyle name="Total 3 4 4 3 5" xfId="15024"/>
    <cellStyle name="Total 3 4 4 3 6" xfId="15718"/>
    <cellStyle name="Total 3 4 4 3 7" xfId="16336"/>
    <cellStyle name="Total 3 4 4 3 8" xfId="4983"/>
    <cellStyle name="Total 3 4 4 4" xfId="3163"/>
    <cellStyle name="Total 3 4 4 4 2" xfId="10392"/>
    <cellStyle name="Total 3 4 4 5" xfId="5079"/>
    <cellStyle name="Total 3 4 4 5 2" xfId="11532"/>
    <cellStyle name="Total 3 4 4 6" xfId="5535"/>
    <cellStyle name="Total 3 4 4 6 2" xfId="11957"/>
    <cellStyle name="Total 3 4 4 7" xfId="7168"/>
    <cellStyle name="Total 3 4 4 8" xfId="14102"/>
    <cellStyle name="Total 3 4 4 9" xfId="13472"/>
    <cellStyle name="Total 3 4 5" xfId="2058"/>
    <cellStyle name="Total 3 4 5 2" xfId="5701"/>
    <cellStyle name="Total 3 4 5 2 2" xfId="12107"/>
    <cellStyle name="Total 3 4 5 3" xfId="6676"/>
    <cellStyle name="Total 3 4 5 3 2" xfId="12963"/>
    <cellStyle name="Total 3 4 5 4" xfId="8602"/>
    <cellStyle name="Total 3 4 5 5" xfId="14626"/>
    <cellStyle name="Total 3 4 5 6" xfId="15320"/>
    <cellStyle name="Total 3 4 5 7" xfId="15938"/>
    <cellStyle name="Total 3 4 5 8" xfId="4585"/>
    <cellStyle name="Total 3 4 6" xfId="2395"/>
    <cellStyle name="Total 3 4 6 2" xfId="5642"/>
    <cellStyle name="Total 3 4 6 2 2" xfId="12051"/>
    <cellStyle name="Total 3 4 6 3" xfId="7013"/>
    <cellStyle name="Total 3 4 6 3 2" xfId="13300"/>
    <cellStyle name="Total 3 4 6 4" xfId="8939"/>
    <cellStyle name="Total 3 4 6 5" xfId="14963"/>
    <cellStyle name="Total 3 4 6 6" xfId="15657"/>
    <cellStyle name="Total 3 4 6 7" xfId="16275"/>
    <cellStyle name="Total 3 4 6 8" xfId="4922"/>
    <cellStyle name="Total 3 4 7" xfId="6115"/>
    <cellStyle name="Total 3 4 7 2" xfId="12485"/>
    <cellStyle name="Total 3 4 8" xfId="5461"/>
    <cellStyle name="Total 3 4 8 2" xfId="11889"/>
    <cellStyle name="Total 3 4 9" xfId="6420"/>
    <cellStyle name="Total 3 4 9 2" xfId="12756"/>
    <cellStyle name="Total 3 5" xfId="651"/>
    <cellStyle name="Total 3 5 10" xfId="5242"/>
    <cellStyle name="Total 3 5 11" xfId="13622"/>
    <cellStyle name="Total 3 5 12" xfId="14337"/>
    <cellStyle name="Total 3 5 13" xfId="14557"/>
    <cellStyle name="Total 3 5 14" xfId="15258"/>
    <cellStyle name="Total 3 5 15" xfId="2735"/>
    <cellStyle name="Total 3 5 2" xfId="1045"/>
    <cellStyle name="Total 3 5 2 10" xfId="14271"/>
    <cellStyle name="Total 3 5 2 11" xfId="14506"/>
    <cellStyle name="Total 3 5 2 12" xfId="15229"/>
    <cellStyle name="Total 3 5 2 13" xfId="2845"/>
    <cellStyle name="Total 3 5 2 2" xfId="1813"/>
    <cellStyle name="Total 3 5 2 2 10" xfId="4340"/>
    <cellStyle name="Total 3 5 2 2 2" xfId="2234"/>
    <cellStyle name="Total 3 5 2 2 2 2" xfId="5139"/>
    <cellStyle name="Total 3 5 2 2 2 2 2" xfId="11588"/>
    <cellStyle name="Total 3 5 2 2 2 3" xfId="6852"/>
    <cellStyle name="Total 3 5 2 2 2 3 2" xfId="13139"/>
    <cellStyle name="Total 3 5 2 2 2 4" xfId="8778"/>
    <cellStyle name="Total 3 5 2 2 2 5" xfId="14802"/>
    <cellStyle name="Total 3 5 2 2 2 6" xfId="15496"/>
    <cellStyle name="Total 3 5 2 2 2 7" xfId="16114"/>
    <cellStyle name="Total 3 5 2 2 2 8" xfId="4761"/>
    <cellStyle name="Total 3 5 2 2 3" xfId="2532"/>
    <cellStyle name="Total 3 5 2 2 3 2" xfId="6414"/>
    <cellStyle name="Total 3 5 2 2 3 2 2" xfId="12750"/>
    <cellStyle name="Total 3 5 2 2 3 3" xfId="7150"/>
    <cellStyle name="Total 3 5 2 2 3 3 2" xfId="13437"/>
    <cellStyle name="Total 3 5 2 2 3 4" xfId="9076"/>
    <cellStyle name="Total 3 5 2 2 3 5" xfId="15100"/>
    <cellStyle name="Total 3 5 2 2 3 6" xfId="15794"/>
    <cellStyle name="Total 3 5 2 2 3 7" xfId="16412"/>
    <cellStyle name="Total 3 5 2 2 3 8" xfId="5059"/>
    <cellStyle name="Total 3 5 2 2 4" xfId="5120"/>
    <cellStyle name="Total 3 5 2 2 4 2" xfId="11571"/>
    <cellStyle name="Total 3 5 2 2 5" xfId="6547"/>
    <cellStyle name="Total 3 5 2 2 5 2" xfId="12861"/>
    <cellStyle name="Total 3 5 2 2 6" xfId="8357"/>
    <cellStyle name="Total 3 5 2 2 7" xfId="14488"/>
    <cellStyle name="Total 3 5 2 2 8" xfId="15216"/>
    <cellStyle name="Total 3 5 2 2 9" xfId="15875"/>
    <cellStyle name="Total 3 5 2 3" xfId="2421"/>
    <cellStyle name="Total 3 5 2 3 2" xfId="6057"/>
    <cellStyle name="Total 3 5 2 3 2 2" xfId="12431"/>
    <cellStyle name="Total 3 5 2 3 3" xfId="7039"/>
    <cellStyle name="Total 3 5 2 3 3 2" xfId="13326"/>
    <cellStyle name="Total 3 5 2 3 4" xfId="8965"/>
    <cellStyle name="Total 3 5 2 3 5" xfId="14989"/>
    <cellStyle name="Total 3 5 2 3 6" xfId="15683"/>
    <cellStyle name="Total 3 5 2 3 7" xfId="16301"/>
    <cellStyle name="Total 3 5 2 3 8" xfId="4948"/>
    <cellStyle name="Total 3 5 2 4" xfId="2162"/>
    <cellStyle name="Total 3 5 2 4 2" xfId="5543"/>
    <cellStyle name="Total 3 5 2 4 2 2" xfId="11965"/>
    <cellStyle name="Total 3 5 2 4 3" xfId="6780"/>
    <cellStyle name="Total 3 5 2 4 3 2" xfId="13067"/>
    <cellStyle name="Total 3 5 2 4 4" xfId="8706"/>
    <cellStyle name="Total 3 5 2 4 5" xfId="14730"/>
    <cellStyle name="Total 3 5 2 4 6" xfId="15424"/>
    <cellStyle name="Total 3 5 2 4 7" xfId="16042"/>
    <cellStyle name="Total 3 5 2 4 8" xfId="4689"/>
    <cellStyle name="Total 3 5 2 5" xfId="6230"/>
    <cellStyle name="Total 3 5 2 5 2" xfId="12588"/>
    <cellStyle name="Total 3 5 2 6" xfId="5149"/>
    <cellStyle name="Total 3 5 2 6 2" xfId="11598"/>
    <cellStyle name="Total 3 5 2 7" xfId="5190"/>
    <cellStyle name="Total 3 5 2 7 2" xfId="11639"/>
    <cellStyle name="Total 3 5 2 8" xfId="5215"/>
    <cellStyle name="Total 3 5 2 9" xfId="13803"/>
    <cellStyle name="Total 3 5 3" xfId="1202"/>
    <cellStyle name="Total 3 5 3 10" xfId="13607"/>
    <cellStyle name="Total 3 5 3 11" xfId="13695"/>
    <cellStyle name="Total 3 5 3 12" xfId="3729"/>
    <cellStyle name="Total 3 5 3 2" xfId="824"/>
    <cellStyle name="Total 3 5 3 2 2" xfId="6342"/>
    <cellStyle name="Total 3 5 3 2 2 2" xfId="12685"/>
    <cellStyle name="Total 3 5 3 2 3" xfId="6292"/>
    <cellStyle name="Total 3 5 3 2 3 2" xfId="12643"/>
    <cellStyle name="Total 3 5 3 2 4" xfId="7519"/>
    <cellStyle name="Total 3 5 3 2 5" xfId="14336"/>
    <cellStyle name="Total 3 5 3 2 6" xfId="14556"/>
    <cellStyle name="Total 3 5 3 2 7" xfId="15257"/>
    <cellStyle name="Total 3 5 3 2 8" xfId="3360"/>
    <cellStyle name="Total 3 5 3 3" xfId="2416"/>
    <cellStyle name="Total 3 5 3 3 2" xfId="5568"/>
    <cellStyle name="Total 3 5 3 3 2 2" xfId="11986"/>
    <cellStyle name="Total 3 5 3 3 3" xfId="7034"/>
    <cellStyle name="Total 3 5 3 3 3 2" xfId="13321"/>
    <cellStyle name="Total 3 5 3 3 4" xfId="8960"/>
    <cellStyle name="Total 3 5 3 3 5" xfId="14984"/>
    <cellStyle name="Total 3 5 3 3 6" xfId="15678"/>
    <cellStyle name="Total 3 5 3 3 7" xfId="16296"/>
    <cellStyle name="Total 3 5 3 3 8" xfId="4943"/>
    <cellStyle name="Total 3 5 3 4" xfId="5312"/>
    <cellStyle name="Total 3 5 3 4 2" xfId="11748"/>
    <cellStyle name="Total 3 5 3 5" xfId="6064"/>
    <cellStyle name="Total 3 5 3 5 2" xfId="12438"/>
    <cellStyle name="Total 3 5 3 6" xfId="5609"/>
    <cellStyle name="Total 3 5 3 6 2" xfId="12023"/>
    <cellStyle name="Total 3 5 3 7" xfId="5852"/>
    <cellStyle name="Total 3 5 3 8" xfId="13918"/>
    <cellStyle name="Total 3 5 3 9" xfId="13583"/>
    <cellStyle name="Total 3 5 4" xfId="1703"/>
    <cellStyle name="Total 3 5 4 10" xfId="15144"/>
    <cellStyle name="Total 3 5 4 11" xfId="15819"/>
    <cellStyle name="Total 3 5 4 12" xfId="4230"/>
    <cellStyle name="Total 3 5 4 2" xfId="2235"/>
    <cellStyle name="Total 3 5 4 2 2" xfId="5269"/>
    <cellStyle name="Total 3 5 4 2 2 2" xfId="11706"/>
    <cellStyle name="Total 3 5 4 2 3" xfId="6853"/>
    <cellStyle name="Total 3 5 4 2 3 2" xfId="13140"/>
    <cellStyle name="Total 3 5 4 2 4" xfId="8779"/>
    <cellStyle name="Total 3 5 4 2 5" xfId="14803"/>
    <cellStyle name="Total 3 5 4 2 6" xfId="15497"/>
    <cellStyle name="Total 3 5 4 2 7" xfId="16115"/>
    <cellStyle name="Total 3 5 4 2 8" xfId="4762"/>
    <cellStyle name="Total 3 5 4 3" xfId="2476"/>
    <cellStyle name="Total 3 5 4 3 2" xfId="5422"/>
    <cellStyle name="Total 3 5 4 3 2 2" xfId="11852"/>
    <cellStyle name="Total 3 5 4 3 3" xfId="7094"/>
    <cellStyle name="Total 3 5 4 3 3 2" xfId="13381"/>
    <cellStyle name="Total 3 5 4 3 4" xfId="9020"/>
    <cellStyle name="Total 3 5 4 3 5" xfId="15044"/>
    <cellStyle name="Total 3 5 4 3 6" xfId="15738"/>
    <cellStyle name="Total 3 5 4 3 7" xfId="16356"/>
    <cellStyle name="Total 3 5 4 3 8" xfId="5003"/>
    <cellStyle name="Total 3 5 4 4" xfId="3016"/>
    <cellStyle name="Total 3 5 4 4 2" xfId="10249"/>
    <cellStyle name="Total 3 5 4 5" xfId="6473"/>
    <cellStyle name="Total 3 5 4 5 2" xfId="12796"/>
    <cellStyle name="Total 3 5 4 6" xfId="2923"/>
    <cellStyle name="Total 3 5 4 6 2" xfId="10164"/>
    <cellStyle name="Total 3 5 4 7" xfId="6309"/>
    <cellStyle name="Total 3 5 4 8" xfId="14223"/>
    <cellStyle name="Total 3 5 4 9" xfId="14411"/>
    <cellStyle name="Total 3 5 5" xfId="2084"/>
    <cellStyle name="Total 3 5 5 2" xfId="5604"/>
    <cellStyle name="Total 3 5 5 2 2" xfId="12019"/>
    <cellStyle name="Total 3 5 5 3" xfId="6702"/>
    <cellStyle name="Total 3 5 5 3 2" xfId="12989"/>
    <cellStyle name="Total 3 5 5 4" xfId="8628"/>
    <cellStyle name="Total 3 5 5 5" xfId="14652"/>
    <cellStyle name="Total 3 5 5 6" xfId="15346"/>
    <cellStyle name="Total 3 5 5 7" xfId="15964"/>
    <cellStyle name="Total 3 5 5 8" xfId="4611"/>
    <cellStyle name="Total 3 5 6" xfId="2380"/>
    <cellStyle name="Total 3 5 6 2" xfId="5405"/>
    <cellStyle name="Total 3 5 6 2 2" xfId="11838"/>
    <cellStyle name="Total 3 5 6 3" xfId="6998"/>
    <cellStyle name="Total 3 5 6 3 2" xfId="13285"/>
    <cellStyle name="Total 3 5 6 4" xfId="8924"/>
    <cellStyle name="Total 3 5 6 5" xfId="14948"/>
    <cellStyle name="Total 3 5 6 6" xfId="15642"/>
    <cellStyle name="Total 3 5 6 7" xfId="16260"/>
    <cellStyle name="Total 3 5 6 8" xfId="4907"/>
    <cellStyle name="Total 3 5 7" xfId="5401"/>
    <cellStyle name="Total 3 5 7 2" xfId="11835"/>
    <cellStyle name="Total 3 5 8" xfId="6372"/>
    <cellStyle name="Total 3 5 8 2" xfId="12710"/>
    <cellStyle name="Total 3 5 9" xfId="6251"/>
    <cellStyle name="Total 3 5 9 2" xfId="12607"/>
    <cellStyle name="Total 3 6" xfId="646"/>
    <cellStyle name="Total 3 6 10" xfId="5259"/>
    <cellStyle name="Total 3 6 11" xfId="13617"/>
    <cellStyle name="Total 3 6 12" xfId="14263"/>
    <cellStyle name="Total 3 6 13" xfId="14498"/>
    <cellStyle name="Total 3 6 14" xfId="15225"/>
    <cellStyle name="Total 3 6 15" xfId="2730"/>
    <cellStyle name="Total 3 6 2" xfId="1040"/>
    <cellStyle name="Total 3 6 2 10" xfId="13726"/>
    <cellStyle name="Total 3 6 2 11" xfId="13834"/>
    <cellStyle name="Total 3 6 2 12" xfId="13636"/>
    <cellStyle name="Total 3 6 2 13" xfId="2840"/>
    <cellStyle name="Total 3 6 2 2" xfId="1808"/>
    <cellStyle name="Total 3 6 2 2 10" xfId="4335"/>
    <cellStyle name="Total 3 6 2 2 2" xfId="2248"/>
    <cellStyle name="Total 3 6 2 2 2 2" xfId="5585"/>
    <cellStyle name="Total 3 6 2 2 2 2 2" xfId="12003"/>
    <cellStyle name="Total 3 6 2 2 2 3" xfId="6866"/>
    <cellStyle name="Total 3 6 2 2 2 3 2" xfId="13153"/>
    <cellStyle name="Total 3 6 2 2 2 4" xfId="8792"/>
    <cellStyle name="Total 3 6 2 2 2 5" xfId="14816"/>
    <cellStyle name="Total 3 6 2 2 2 6" xfId="15510"/>
    <cellStyle name="Total 3 6 2 2 2 7" xfId="16128"/>
    <cellStyle name="Total 3 6 2 2 2 8" xfId="4775"/>
    <cellStyle name="Total 3 6 2 2 3" xfId="2527"/>
    <cellStyle name="Total 3 6 2 2 3 2" xfId="6409"/>
    <cellStyle name="Total 3 6 2 2 3 2 2" xfId="12745"/>
    <cellStyle name="Total 3 6 2 2 3 3" xfId="7145"/>
    <cellStyle name="Total 3 6 2 2 3 3 2" xfId="13432"/>
    <cellStyle name="Total 3 6 2 2 3 4" xfId="9071"/>
    <cellStyle name="Total 3 6 2 2 3 5" xfId="15095"/>
    <cellStyle name="Total 3 6 2 2 3 6" xfId="15789"/>
    <cellStyle name="Total 3 6 2 2 3 7" xfId="16407"/>
    <cellStyle name="Total 3 6 2 2 3 8" xfId="5054"/>
    <cellStyle name="Total 3 6 2 2 4" xfId="5337"/>
    <cellStyle name="Total 3 6 2 2 4 2" xfId="11773"/>
    <cellStyle name="Total 3 6 2 2 5" xfId="6542"/>
    <cellStyle name="Total 3 6 2 2 5 2" xfId="12856"/>
    <cellStyle name="Total 3 6 2 2 6" xfId="8352"/>
    <cellStyle name="Total 3 6 2 2 7" xfId="14483"/>
    <cellStyle name="Total 3 6 2 2 8" xfId="15211"/>
    <cellStyle name="Total 3 6 2 2 9" xfId="15870"/>
    <cellStyle name="Total 3 6 2 3" xfId="2433"/>
    <cellStyle name="Total 3 6 2 3 2" xfId="6003"/>
    <cellStyle name="Total 3 6 2 3 2 2" xfId="12379"/>
    <cellStyle name="Total 3 6 2 3 3" xfId="7051"/>
    <cellStyle name="Total 3 6 2 3 3 2" xfId="13338"/>
    <cellStyle name="Total 3 6 2 3 4" xfId="8977"/>
    <cellStyle name="Total 3 6 2 3 5" xfId="15001"/>
    <cellStyle name="Total 3 6 2 3 6" xfId="15695"/>
    <cellStyle name="Total 3 6 2 3 7" xfId="16313"/>
    <cellStyle name="Total 3 6 2 3 8" xfId="4960"/>
    <cellStyle name="Total 3 6 2 4" xfId="2282"/>
    <cellStyle name="Total 3 6 2 4 2" xfId="5294"/>
    <cellStyle name="Total 3 6 2 4 2 2" xfId="11730"/>
    <cellStyle name="Total 3 6 2 4 3" xfId="6900"/>
    <cellStyle name="Total 3 6 2 4 3 2" xfId="13187"/>
    <cellStyle name="Total 3 6 2 4 4" xfId="8826"/>
    <cellStyle name="Total 3 6 2 4 5" xfId="14850"/>
    <cellStyle name="Total 3 6 2 4 6" xfId="15544"/>
    <cellStyle name="Total 3 6 2 4 7" xfId="16162"/>
    <cellStyle name="Total 3 6 2 4 8" xfId="4809"/>
    <cellStyle name="Total 3 6 2 5" xfId="6268"/>
    <cellStyle name="Total 3 6 2 5 2" xfId="12623"/>
    <cellStyle name="Total 3 6 2 6" xfId="5148"/>
    <cellStyle name="Total 3 6 2 6 2" xfId="11597"/>
    <cellStyle name="Total 3 6 2 7" xfId="5490"/>
    <cellStyle name="Total 3 6 2 7 2" xfId="11916"/>
    <cellStyle name="Total 3 6 2 8" xfId="7159"/>
    <cellStyle name="Total 3 6 2 9" xfId="13798"/>
    <cellStyle name="Total 3 6 3" xfId="1197"/>
    <cellStyle name="Total 3 6 3 10" xfId="14094"/>
    <cellStyle name="Total 3 6 3 11" xfId="13757"/>
    <cellStyle name="Total 3 6 3 12" xfId="3724"/>
    <cellStyle name="Total 3 6 3 2" xfId="822"/>
    <cellStyle name="Total 3 6 3 2 2" xfId="5075"/>
    <cellStyle name="Total 3 6 3 2 2 2" xfId="11528"/>
    <cellStyle name="Total 3 6 3 2 3" xfId="2932"/>
    <cellStyle name="Total 3 6 3 2 3 2" xfId="10171"/>
    <cellStyle name="Total 3 6 3 2 4" xfId="7517"/>
    <cellStyle name="Total 3 6 3 2 5" xfId="14159"/>
    <cellStyle name="Total 3 6 3 2 6" xfId="14356"/>
    <cellStyle name="Total 3 6 3 2 7" xfId="15107"/>
    <cellStyle name="Total 3 6 3 2 8" xfId="3358"/>
    <cellStyle name="Total 3 6 3 3" xfId="1021"/>
    <cellStyle name="Total 3 6 3 3 2" xfId="6155"/>
    <cellStyle name="Total 3 6 3 3 2 2" xfId="12521"/>
    <cellStyle name="Total 3 6 3 3 3" xfId="5472"/>
    <cellStyle name="Total 3 6 3 3 3 2" xfId="11899"/>
    <cellStyle name="Total 3 6 3 3 4" xfId="7716"/>
    <cellStyle name="Total 3 6 3 3 5" xfId="13518"/>
    <cellStyle name="Total 3 6 3 3 6" xfId="13667"/>
    <cellStyle name="Total 3 6 3 3 7" xfId="10819"/>
    <cellStyle name="Total 3 6 3 3 8" xfId="3557"/>
    <cellStyle name="Total 3 6 3 4" xfId="5782"/>
    <cellStyle name="Total 3 6 3 4 2" xfId="12180"/>
    <cellStyle name="Total 3 6 3 5" xfId="5640"/>
    <cellStyle name="Total 3 6 3 5 2" xfId="12049"/>
    <cellStyle name="Total 3 6 3 6" xfId="6456"/>
    <cellStyle name="Total 3 6 3 6 2" xfId="12780"/>
    <cellStyle name="Total 3 6 3 7" xfId="6587"/>
    <cellStyle name="Total 3 6 3 8" xfId="13913"/>
    <cellStyle name="Total 3 6 3 9" xfId="14018"/>
    <cellStyle name="Total 3 6 4" xfId="1698"/>
    <cellStyle name="Total 3 6 4 10" xfId="15139"/>
    <cellStyle name="Total 3 6 4 11" xfId="15814"/>
    <cellStyle name="Total 3 6 4 12" xfId="4225"/>
    <cellStyle name="Total 3 6 4 2" xfId="2249"/>
    <cellStyle name="Total 3 6 4 2 2" xfId="5960"/>
    <cellStyle name="Total 3 6 4 2 2 2" xfId="12341"/>
    <cellStyle name="Total 3 6 4 2 3" xfId="6867"/>
    <cellStyle name="Total 3 6 4 2 3 2" xfId="13154"/>
    <cellStyle name="Total 3 6 4 2 4" xfId="8793"/>
    <cellStyle name="Total 3 6 4 2 5" xfId="14817"/>
    <cellStyle name="Total 3 6 4 2 6" xfId="15511"/>
    <cellStyle name="Total 3 6 4 2 7" xfId="16129"/>
    <cellStyle name="Total 3 6 4 2 8" xfId="4776"/>
    <cellStyle name="Total 3 6 4 3" xfId="2471"/>
    <cellStyle name="Total 3 6 4 3 2" xfId="5080"/>
    <cellStyle name="Total 3 6 4 3 2 2" xfId="11533"/>
    <cellStyle name="Total 3 6 4 3 3" xfId="7089"/>
    <cellStyle name="Total 3 6 4 3 3 2" xfId="13376"/>
    <cellStyle name="Total 3 6 4 3 4" xfId="9015"/>
    <cellStyle name="Total 3 6 4 3 5" xfId="15039"/>
    <cellStyle name="Total 3 6 4 3 6" xfId="15733"/>
    <cellStyle name="Total 3 6 4 3 7" xfId="16351"/>
    <cellStyle name="Total 3 6 4 3 8" xfId="4998"/>
    <cellStyle name="Total 3 6 4 4" xfId="5105"/>
    <cellStyle name="Total 3 6 4 4 2" xfId="11558"/>
    <cellStyle name="Total 3 6 4 5" xfId="6468"/>
    <cellStyle name="Total 3 6 4 5 2" xfId="12791"/>
    <cellStyle name="Total 3 6 4 6" xfId="5794"/>
    <cellStyle name="Total 3 6 4 6 2" xfId="12192"/>
    <cellStyle name="Total 3 6 4 7" xfId="7161"/>
    <cellStyle name="Total 3 6 4 8" xfId="14218"/>
    <cellStyle name="Total 3 6 4 9" xfId="14406"/>
    <cellStyle name="Total 3 6 5" xfId="2083"/>
    <cellStyle name="Total 3 6 5 2" xfId="5743"/>
    <cellStyle name="Total 3 6 5 2 2" xfId="12148"/>
    <cellStyle name="Total 3 6 5 3" xfId="6701"/>
    <cellStyle name="Total 3 6 5 3 2" xfId="12988"/>
    <cellStyle name="Total 3 6 5 4" xfId="8627"/>
    <cellStyle name="Total 3 6 5 5" xfId="14651"/>
    <cellStyle name="Total 3 6 5 6" xfId="15345"/>
    <cellStyle name="Total 3 6 5 7" xfId="15963"/>
    <cellStyle name="Total 3 6 5 8" xfId="4610"/>
    <cellStyle name="Total 3 6 6" xfId="2161"/>
    <cellStyle name="Total 3 6 6 2" xfId="6061"/>
    <cellStyle name="Total 3 6 6 2 2" xfId="12435"/>
    <cellStyle name="Total 3 6 6 3" xfId="6779"/>
    <cellStyle name="Total 3 6 6 3 2" xfId="13066"/>
    <cellStyle name="Total 3 6 6 4" xfId="8705"/>
    <cellStyle name="Total 3 6 6 5" xfId="14729"/>
    <cellStyle name="Total 3 6 6 6" xfId="15423"/>
    <cellStyle name="Total 3 6 6 7" xfId="16041"/>
    <cellStyle name="Total 3 6 6 8" xfId="4688"/>
    <cellStyle name="Total 3 6 7" xfId="5184"/>
    <cellStyle name="Total 3 6 7 2" xfId="11633"/>
    <cellStyle name="Total 3 6 8" xfId="5867"/>
    <cellStyle name="Total 3 6 8 2" xfId="12258"/>
    <cellStyle name="Total 3 6 9" xfId="5243"/>
    <cellStyle name="Total 3 6 9 2" xfId="11684"/>
    <cellStyle name="Total 3 7" xfId="692"/>
    <cellStyle name="Total 3 7 10" xfId="6427"/>
    <cellStyle name="Total 3 7 11" xfId="13646"/>
    <cellStyle name="Total 3 7 12" xfId="14230"/>
    <cellStyle name="Total 3 7 13" xfId="14416"/>
    <cellStyle name="Total 3 7 14" xfId="15148"/>
    <cellStyle name="Total 3 7 15" xfId="2776"/>
    <cellStyle name="Total 3 7 2" xfId="1050"/>
    <cellStyle name="Total 3 7 2 10" xfId="14345"/>
    <cellStyle name="Total 3 7 2 11" xfId="14563"/>
    <cellStyle name="Total 3 7 2 12" xfId="15261"/>
    <cellStyle name="Total 3 7 2 13" xfId="2850"/>
    <cellStyle name="Total 3 7 2 2" xfId="1818"/>
    <cellStyle name="Total 3 7 2 2 10" xfId="4345"/>
    <cellStyle name="Total 3 7 2 2 2" xfId="2221"/>
    <cellStyle name="Total 3 7 2 2 2 2" xfId="5571"/>
    <cellStyle name="Total 3 7 2 2 2 2 2" xfId="11989"/>
    <cellStyle name="Total 3 7 2 2 2 3" xfId="6839"/>
    <cellStyle name="Total 3 7 2 2 2 3 2" xfId="13126"/>
    <cellStyle name="Total 3 7 2 2 2 4" xfId="8765"/>
    <cellStyle name="Total 3 7 2 2 2 5" xfId="14789"/>
    <cellStyle name="Total 3 7 2 2 2 6" xfId="15483"/>
    <cellStyle name="Total 3 7 2 2 2 7" xfId="16101"/>
    <cellStyle name="Total 3 7 2 2 2 8" xfId="4748"/>
    <cellStyle name="Total 3 7 2 2 3" xfId="2537"/>
    <cellStyle name="Total 3 7 2 2 3 2" xfId="6419"/>
    <cellStyle name="Total 3 7 2 2 3 2 2" xfId="12755"/>
    <cellStyle name="Total 3 7 2 2 3 3" xfId="7155"/>
    <cellStyle name="Total 3 7 2 2 3 3 2" xfId="13442"/>
    <cellStyle name="Total 3 7 2 2 3 4" xfId="9081"/>
    <cellStyle name="Total 3 7 2 2 3 5" xfId="15105"/>
    <cellStyle name="Total 3 7 2 2 3 6" xfId="15799"/>
    <cellStyle name="Total 3 7 2 2 3 7" xfId="16417"/>
    <cellStyle name="Total 3 7 2 2 3 8" xfId="5064"/>
    <cellStyle name="Total 3 7 2 2 4" xfId="5458"/>
    <cellStyle name="Total 3 7 2 2 4 2" xfId="11886"/>
    <cellStyle name="Total 3 7 2 2 5" xfId="6552"/>
    <cellStyle name="Total 3 7 2 2 5 2" xfId="12866"/>
    <cellStyle name="Total 3 7 2 2 6" xfId="8362"/>
    <cellStyle name="Total 3 7 2 2 7" xfId="14493"/>
    <cellStyle name="Total 3 7 2 2 8" xfId="15221"/>
    <cellStyle name="Total 3 7 2 2 9" xfId="15880"/>
    <cellStyle name="Total 3 7 2 3" xfId="2407"/>
    <cellStyle name="Total 3 7 2 3 2" xfId="5234"/>
    <cellStyle name="Total 3 7 2 3 2 2" xfId="11676"/>
    <cellStyle name="Total 3 7 2 3 3" xfId="7025"/>
    <cellStyle name="Total 3 7 2 3 3 2" xfId="13312"/>
    <cellStyle name="Total 3 7 2 3 4" xfId="8951"/>
    <cellStyle name="Total 3 7 2 3 5" xfId="14975"/>
    <cellStyle name="Total 3 7 2 3 6" xfId="15669"/>
    <cellStyle name="Total 3 7 2 3 7" xfId="16287"/>
    <cellStyle name="Total 3 7 2 3 8" xfId="4934"/>
    <cellStyle name="Total 3 7 2 4" xfId="2381"/>
    <cellStyle name="Total 3 7 2 4 2" xfId="5278"/>
    <cellStyle name="Total 3 7 2 4 2 2" xfId="11714"/>
    <cellStyle name="Total 3 7 2 4 3" xfId="6999"/>
    <cellStyle name="Total 3 7 2 4 3 2" xfId="13286"/>
    <cellStyle name="Total 3 7 2 4 4" xfId="8925"/>
    <cellStyle name="Total 3 7 2 4 5" xfId="14949"/>
    <cellStyle name="Total 3 7 2 4 6" xfId="15643"/>
    <cellStyle name="Total 3 7 2 4 7" xfId="16261"/>
    <cellStyle name="Total 3 7 2 4 8" xfId="4908"/>
    <cellStyle name="Total 3 7 2 5" xfId="6366"/>
    <cellStyle name="Total 3 7 2 5 2" xfId="12705"/>
    <cellStyle name="Total 3 7 2 6" xfId="6053"/>
    <cellStyle name="Total 3 7 2 6 2" xfId="12427"/>
    <cellStyle name="Total 3 7 2 7" xfId="5651"/>
    <cellStyle name="Total 3 7 2 7 2" xfId="12060"/>
    <cellStyle name="Total 3 7 2 8" xfId="6037"/>
    <cellStyle name="Total 3 7 2 9" xfId="13808"/>
    <cellStyle name="Total 3 7 3" xfId="1243"/>
    <cellStyle name="Total 3 7 3 10" xfId="14366"/>
    <cellStyle name="Total 3 7 3 11" xfId="15114"/>
    <cellStyle name="Total 3 7 3 12" xfId="3770"/>
    <cellStyle name="Total 3 7 3 2" xfId="2113"/>
    <cellStyle name="Total 3 7 3 2 2" xfId="3575"/>
    <cellStyle name="Total 3 7 3 2 2 2" xfId="10711"/>
    <cellStyle name="Total 3 7 3 2 3" xfId="6731"/>
    <cellStyle name="Total 3 7 3 2 3 2" xfId="13018"/>
    <cellStyle name="Total 3 7 3 2 4" xfId="8657"/>
    <cellStyle name="Total 3 7 3 2 5" xfId="14681"/>
    <cellStyle name="Total 3 7 3 2 6" xfId="15375"/>
    <cellStyle name="Total 3 7 3 2 7" xfId="15993"/>
    <cellStyle name="Total 3 7 3 2 8" xfId="4640"/>
    <cellStyle name="Total 3 7 3 3" xfId="2454"/>
    <cellStyle name="Total 3 7 3 3 2" xfId="5670"/>
    <cellStyle name="Total 3 7 3 3 2 2" xfId="12077"/>
    <cellStyle name="Total 3 7 3 3 3" xfId="7072"/>
    <cellStyle name="Total 3 7 3 3 3 2" xfId="13359"/>
    <cellStyle name="Total 3 7 3 3 4" xfId="8998"/>
    <cellStyle name="Total 3 7 3 3 5" xfId="15022"/>
    <cellStyle name="Total 3 7 3 3 6" xfId="15716"/>
    <cellStyle name="Total 3 7 3 3 7" xfId="16334"/>
    <cellStyle name="Total 3 7 3 3 8" xfId="4981"/>
    <cellStyle name="Total 3 7 3 4" xfId="6080"/>
    <cellStyle name="Total 3 7 3 4 2" xfId="12453"/>
    <cellStyle name="Total 3 7 3 5" xfId="2941"/>
    <cellStyle name="Total 3 7 3 5 2" xfId="10178"/>
    <cellStyle name="Total 3 7 3 6" xfId="2906"/>
    <cellStyle name="Total 3 7 3 6 2" xfId="10149"/>
    <cellStyle name="Total 3 7 3 7" xfId="6570"/>
    <cellStyle name="Total 3 7 3 8" xfId="13944"/>
    <cellStyle name="Total 3 7 3 9" xfId="14167"/>
    <cellStyle name="Total 3 7 4" xfId="1744"/>
    <cellStyle name="Total 3 7 4 10" xfId="15160"/>
    <cellStyle name="Total 3 7 4 11" xfId="15824"/>
    <cellStyle name="Total 3 7 4 12" xfId="4271"/>
    <cellStyle name="Total 3 7 4 2" xfId="2117"/>
    <cellStyle name="Total 3 7 4 2 2" xfId="5729"/>
    <cellStyle name="Total 3 7 4 2 2 2" xfId="12135"/>
    <cellStyle name="Total 3 7 4 2 3" xfId="6735"/>
    <cellStyle name="Total 3 7 4 2 3 2" xfId="13022"/>
    <cellStyle name="Total 3 7 4 2 4" xfId="8661"/>
    <cellStyle name="Total 3 7 4 2 5" xfId="14685"/>
    <cellStyle name="Total 3 7 4 2 6" xfId="15379"/>
    <cellStyle name="Total 3 7 4 2 7" xfId="15997"/>
    <cellStyle name="Total 3 7 4 2 8" xfId="4644"/>
    <cellStyle name="Total 3 7 4 3" xfId="2481"/>
    <cellStyle name="Total 3 7 4 3 2" xfId="5567"/>
    <cellStyle name="Total 3 7 4 3 2 2" xfId="11985"/>
    <cellStyle name="Total 3 7 4 3 3" xfId="7099"/>
    <cellStyle name="Total 3 7 4 3 3 2" xfId="13386"/>
    <cellStyle name="Total 3 7 4 3 4" xfId="9025"/>
    <cellStyle name="Total 3 7 4 3 5" xfId="15049"/>
    <cellStyle name="Total 3 7 4 3 6" xfId="15743"/>
    <cellStyle name="Total 3 7 4 3 7" xfId="16361"/>
    <cellStyle name="Total 3 7 4 3 8" xfId="5008"/>
    <cellStyle name="Total 3 7 4 4" xfId="5869"/>
    <cellStyle name="Total 3 7 4 4 2" xfId="12260"/>
    <cellStyle name="Total 3 7 4 5" xfId="6491"/>
    <cellStyle name="Total 3 7 4 5 2" xfId="12809"/>
    <cellStyle name="Total 3 7 4 6" xfId="6579"/>
    <cellStyle name="Total 3 7 4 6 2" xfId="12881"/>
    <cellStyle name="Total 3 7 4 7" xfId="7205"/>
    <cellStyle name="Total 3 7 4 8" xfId="14246"/>
    <cellStyle name="Total 3 7 4 9" xfId="14430"/>
    <cellStyle name="Total 3 7 5" xfId="2100"/>
    <cellStyle name="Total 3 7 5 2" xfId="5887"/>
    <cellStyle name="Total 3 7 5 2 2" xfId="12276"/>
    <cellStyle name="Total 3 7 5 3" xfId="6718"/>
    <cellStyle name="Total 3 7 5 3 2" xfId="13005"/>
    <cellStyle name="Total 3 7 5 4" xfId="8644"/>
    <cellStyle name="Total 3 7 5 5" xfId="14668"/>
    <cellStyle name="Total 3 7 5 6" xfId="15362"/>
    <cellStyle name="Total 3 7 5 7" xfId="15980"/>
    <cellStyle name="Total 3 7 5 8" xfId="4627"/>
    <cellStyle name="Total 3 7 6" xfId="2002"/>
    <cellStyle name="Total 3 7 6 2" xfId="5157"/>
    <cellStyle name="Total 3 7 6 2 2" xfId="11606"/>
    <cellStyle name="Total 3 7 6 3" xfId="6620"/>
    <cellStyle name="Total 3 7 6 3 2" xfId="12907"/>
    <cellStyle name="Total 3 7 6 4" xfId="8546"/>
    <cellStyle name="Total 3 7 6 5" xfId="14570"/>
    <cellStyle name="Total 3 7 6 6" xfId="15264"/>
    <cellStyle name="Total 3 7 6 7" xfId="15882"/>
    <cellStyle name="Total 3 7 6 8" xfId="4529"/>
    <cellStyle name="Total 3 7 7" xfId="2978"/>
    <cellStyle name="Total 3 7 7 2" xfId="10212"/>
    <cellStyle name="Total 3 7 8" xfId="5597"/>
    <cellStyle name="Total 3 7 8 2" xfId="12012"/>
    <cellStyle name="Total 3 7 9" xfId="5311"/>
    <cellStyle name="Total 3 7 9 2" xfId="11747"/>
    <cellStyle name="Total 3 8" xfId="527"/>
    <cellStyle name="Total 3 8 10" xfId="13773"/>
    <cellStyle name="Total 3 8 11" xfId="14289"/>
    <cellStyle name="Total 3 8 12" xfId="14521"/>
    <cellStyle name="Total 3 8 13" xfId="2629"/>
    <cellStyle name="Total 3 8 2" xfId="1278"/>
    <cellStyle name="Total 3 8 2 10" xfId="14143"/>
    <cellStyle name="Total 3 8 2 11" xfId="13756"/>
    <cellStyle name="Total 3 8 2 12" xfId="3805"/>
    <cellStyle name="Total 3 8 2 2" xfId="2205"/>
    <cellStyle name="Total 3 8 2 2 2" xfId="5775"/>
    <cellStyle name="Total 3 8 2 2 2 2" xfId="12173"/>
    <cellStyle name="Total 3 8 2 2 3" xfId="6823"/>
    <cellStyle name="Total 3 8 2 2 3 2" xfId="13110"/>
    <cellStyle name="Total 3 8 2 2 4" xfId="8749"/>
    <cellStyle name="Total 3 8 2 2 5" xfId="14773"/>
    <cellStyle name="Total 3 8 2 2 6" xfId="15467"/>
    <cellStyle name="Total 3 8 2 2 7" xfId="16085"/>
    <cellStyle name="Total 3 8 2 2 8" xfId="4732"/>
    <cellStyle name="Total 3 8 2 3" xfId="2072"/>
    <cellStyle name="Total 3 8 2 3 2" xfId="5487"/>
    <cellStyle name="Total 3 8 2 3 2 2" xfId="11913"/>
    <cellStyle name="Total 3 8 2 3 3" xfId="6690"/>
    <cellStyle name="Total 3 8 2 3 3 2" xfId="12977"/>
    <cellStyle name="Total 3 8 2 3 4" xfId="8616"/>
    <cellStyle name="Total 3 8 2 3 5" xfId="14640"/>
    <cellStyle name="Total 3 8 2 3 6" xfId="15334"/>
    <cellStyle name="Total 3 8 2 3 7" xfId="15952"/>
    <cellStyle name="Total 3 8 2 3 8" xfId="4599"/>
    <cellStyle name="Total 3 8 2 4" xfId="5924"/>
    <cellStyle name="Total 3 8 2 4 2" xfId="12309"/>
    <cellStyle name="Total 3 8 2 5" xfId="6226"/>
    <cellStyle name="Total 3 8 2 5 2" xfId="12586"/>
    <cellStyle name="Total 3 8 2 6" xfId="6564"/>
    <cellStyle name="Total 3 8 2 6 2" xfId="12872"/>
    <cellStyle name="Total 3 8 2 7" xfId="2854"/>
    <cellStyle name="Total 3 8 2 8" xfId="13968"/>
    <cellStyle name="Total 3 8 2 9" xfId="14063"/>
    <cellStyle name="Total 3 8 3" xfId="741"/>
    <cellStyle name="Total 3 8 3 2" xfId="5654"/>
    <cellStyle name="Total 3 8 3 2 2" xfId="12063"/>
    <cellStyle name="Total 3 8 3 3" xfId="6359"/>
    <cellStyle name="Total 3 8 3 3 2" xfId="12699"/>
    <cellStyle name="Total 3 8 3 4" xfId="7436"/>
    <cellStyle name="Total 3 8 3 5" xfId="14321"/>
    <cellStyle name="Total 3 8 3 6" xfId="14545"/>
    <cellStyle name="Total 3 8 3 7" xfId="15251"/>
    <cellStyle name="Total 3 8 3 8" xfId="3277"/>
    <cellStyle name="Total 3 8 4" xfId="2238"/>
    <cellStyle name="Total 3 8 4 2" xfId="6006"/>
    <cellStyle name="Total 3 8 4 2 2" xfId="12382"/>
    <cellStyle name="Total 3 8 4 3" xfId="6856"/>
    <cellStyle name="Total 3 8 4 3 2" xfId="13143"/>
    <cellStyle name="Total 3 8 4 4" xfId="8782"/>
    <cellStyle name="Total 3 8 4 5" xfId="14806"/>
    <cellStyle name="Total 3 8 4 6" xfId="15500"/>
    <cellStyle name="Total 3 8 4 7" xfId="16118"/>
    <cellStyle name="Total 3 8 4 8" xfId="4765"/>
    <cellStyle name="Total 3 8 5" xfId="6357"/>
    <cellStyle name="Total 3 8 5 2" xfId="12697"/>
    <cellStyle name="Total 3 8 6" xfId="3009"/>
    <cellStyle name="Total 3 8 6 2" xfId="10242"/>
    <cellStyle name="Total 3 8 7" xfId="6613"/>
    <cellStyle name="Total 3 8 7 2" xfId="12902"/>
    <cellStyle name="Total 3 8 8" xfId="5196"/>
    <cellStyle name="Total 3 8 9" xfId="13527"/>
    <cellStyle name="Total 3 9" xfId="1078"/>
    <cellStyle name="Total 3 9 10" xfId="14250"/>
    <cellStyle name="Total 3 9 11" xfId="14432"/>
    <cellStyle name="Total 3 9 12" xfId="3605"/>
    <cellStyle name="Total 3 9 2" xfId="823"/>
    <cellStyle name="Total 3 9 2 2" xfId="2915"/>
    <cellStyle name="Total 3 9 2 2 2" xfId="10157"/>
    <cellStyle name="Total 3 9 2 3" xfId="5446"/>
    <cellStyle name="Total 3 9 2 3 2" xfId="11875"/>
    <cellStyle name="Total 3 9 2 4" xfId="7518"/>
    <cellStyle name="Total 3 9 2 5" xfId="14067"/>
    <cellStyle name="Total 3 9 2 6" xfId="13473"/>
    <cellStyle name="Total 3 9 2 7" xfId="13528"/>
    <cellStyle name="Total 3 9 2 8" xfId="3359"/>
    <cellStyle name="Total 3 9 3" xfId="2355"/>
    <cellStyle name="Total 3 9 3 2" xfId="5686"/>
    <cellStyle name="Total 3 9 3 2 2" xfId="12092"/>
    <cellStyle name="Total 3 9 3 3" xfId="6973"/>
    <cellStyle name="Total 3 9 3 3 2" xfId="13260"/>
    <cellStyle name="Total 3 9 3 4" xfId="8899"/>
    <cellStyle name="Total 3 9 3 5" xfId="14923"/>
    <cellStyle name="Total 3 9 3 6" xfId="15617"/>
    <cellStyle name="Total 3 9 3 7" xfId="16235"/>
    <cellStyle name="Total 3 9 3 8" xfId="4882"/>
    <cellStyle name="Total 3 9 4" xfId="6106"/>
    <cellStyle name="Total 3 9 4 2" xfId="12476"/>
    <cellStyle name="Total 3 9 5" xfId="5367"/>
    <cellStyle name="Total 3 9 5 2" xfId="11801"/>
    <cellStyle name="Total 3 9 6" xfId="5839"/>
    <cellStyle name="Total 3 9 6 2" xfId="12234"/>
    <cellStyle name="Total 3 9 7" xfId="7221"/>
    <cellStyle name="Total 3 9 8" xfId="13826"/>
    <cellStyle name="Total 3 9 9" xfId="13988"/>
    <cellStyle name="Warning Text 2" xfId="451"/>
    <cellStyle name="Warning Text 3" xfId="452"/>
  </cellStyles>
  <dxfs count="0"/>
  <tableStyles count="0" defaultTableStyle="TableStyleMedium9" defaultPivotStyle="PivotStyleMedium4"/>
  <colors>
    <mruColors>
      <color rgb="FFFFFFFF"/>
      <color rgb="FFFF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190499</xdr:colOff>
      <xdr:row>232</xdr:row>
      <xdr:rowOff>134470</xdr:rowOff>
    </xdr:from>
    <xdr:to>
      <xdr:col>3</xdr:col>
      <xdr:colOff>7868770</xdr:colOff>
      <xdr:row>265</xdr:row>
      <xdr:rowOff>44262</xdr:rowOff>
    </xdr:to>
    <xdr:pic>
      <xdr:nvPicPr>
        <xdr:cNvPr id="2056" name="Picture 8"/>
        <xdr:cNvPicPr>
          <a:picLocks noChangeAspect="1" noChangeArrowheads="1"/>
        </xdr:cNvPicPr>
      </xdr:nvPicPr>
      <xdr:blipFill>
        <a:blip xmlns:r="http://schemas.openxmlformats.org/officeDocument/2006/relationships" r:embed="rId1"/>
        <a:srcRect/>
        <a:stretch>
          <a:fillRect/>
        </a:stretch>
      </xdr:blipFill>
      <xdr:spPr bwMode="auto">
        <a:xfrm>
          <a:off x="7250205" y="33707294"/>
          <a:ext cx="7678271" cy="5086910"/>
        </a:xfrm>
        <a:prstGeom prst="rect">
          <a:avLst/>
        </a:prstGeom>
        <a:noFill/>
      </xdr:spPr>
    </xdr:pic>
    <xdr:clientData/>
  </xdr:twoCellAnchor>
  <xdr:twoCellAnchor editAs="oneCell">
    <xdr:from>
      <xdr:col>3</xdr:col>
      <xdr:colOff>392207</xdr:colOff>
      <xdr:row>266</xdr:row>
      <xdr:rowOff>145676</xdr:rowOff>
    </xdr:from>
    <xdr:to>
      <xdr:col>3</xdr:col>
      <xdr:colOff>6858001</xdr:colOff>
      <xdr:row>291</xdr:row>
      <xdr:rowOff>3537</xdr:rowOff>
    </xdr:to>
    <xdr:pic>
      <xdr:nvPicPr>
        <xdr:cNvPr id="2059" name="Picture 11"/>
        <xdr:cNvPicPr>
          <a:picLocks noChangeAspect="1" noChangeArrowheads="1"/>
        </xdr:cNvPicPr>
      </xdr:nvPicPr>
      <xdr:blipFill>
        <a:blip xmlns:r="http://schemas.openxmlformats.org/officeDocument/2006/relationships" r:embed="rId2"/>
        <a:srcRect/>
        <a:stretch>
          <a:fillRect/>
        </a:stretch>
      </xdr:blipFill>
      <xdr:spPr bwMode="auto">
        <a:xfrm>
          <a:off x="7451913" y="39052500"/>
          <a:ext cx="6465794" cy="3779920"/>
        </a:xfrm>
        <a:prstGeom prst="rect">
          <a:avLst/>
        </a:prstGeom>
        <a:noFill/>
      </xdr:spPr>
    </xdr:pic>
    <xdr:clientData/>
  </xdr:twoCellAnchor>
  <xdr:twoCellAnchor editAs="oneCell">
    <xdr:from>
      <xdr:col>3</xdr:col>
      <xdr:colOff>89647</xdr:colOff>
      <xdr:row>159</xdr:row>
      <xdr:rowOff>147357</xdr:rowOff>
    </xdr:from>
    <xdr:to>
      <xdr:col>3</xdr:col>
      <xdr:colOff>8068235</xdr:colOff>
      <xdr:row>211</xdr:row>
      <xdr:rowOff>8423</xdr:rowOff>
    </xdr:to>
    <xdr:pic>
      <xdr:nvPicPr>
        <xdr:cNvPr id="2061" name="Picture 13"/>
        <xdr:cNvPicPr>
          <a:picLocks noChangeAspect="1" noChangeArrowheads="1"/>
        </xdr:cNvPicPr>
      </xdr:nvPicPr>
      <xdr:blipFill>
        <a:blip xmlns:r="http://schemas.openxmlformats.org/officeDocument/2006/relationships" r:embed="rId3"/>
        <a:srcRect/>
        <a:stretch>
          <a:fillRect/>
        </a:stretch>
      </xdr:blipFill>
      <xdr:spPr bwMode="auto">
        <a:xfrm>
          <a:off x="7149353" y="22738416"/>
          <a:ext cx="7978588" cy="8018947"/>
        </a:xfrm>
        <a:prstGeom prst="rect">
          <a:avLst/>
        </a:prstGeom>
        <a:noFill/>
      </xdr:spPr>
    </xdr:pic>
    <xdr:clientData/>
  </xdr:twoCellAnchor>
  <xdr:twoCellAnchor editAs="oneCell">
    <xdr:from>
      <xdr:col>3</xdr:col>
      <xdr:colOff>156882</xdr:colOff>
      <xdr:row>302</xdr:row>
      <xdr:rowOff>33616</xdr:rowOff>
    </xdr:from>
    <xdr:to>
      <xdr:col>3</xdr:col>
      <xdr:colOff>8404411</xdr:colOff>
      <xdr:row>323</xdr:row>
      <xdr:rowOff>29237</xdr:rowOff>
    </xdr:to>
    <xdr:pic>
      <xdr:nvPicPr>
        <xdr:cNvPr id="2065" name="Picture 17"/>
        <xdr:cNvPicPr>
          <a:picLocks noChangeAspect="1" noChangeArrowheads="1"/>
        </xdr:cNvPicPr>
      </xdr:nvPicPr>
      <xdr:blipFill>
        <a:blip xmlns:r="http://schemas.openxmlformats.org/officeDocument/2006/relationships" r:embed="rId4"/>
        <a:srcRect/>
        <a:stretch>
          <a:fillRect/>
        </a:stretch>
      </xdr:blipFill>
      <xdr:spPr bwMode="auto">
        <a:xfrm>
          <a:off x="6577853" y="68546381"/>
          <a:ext cx="8247529" cy="3290151"/>
        </a:xfrm>
        <a:prstGeom prst="rect">
          <a:avLst/>
        </a:prstGeom>
        <a:noFill/>
      </xdr:spPr>
    </xdr:pic>
    <xdr:clientData/>
  </xdr:twoCellAnchor>
  <xdr:twoCellAnchor editAs="oneCell">
    <xdr:from>
      <xdr:col>3</xdr:col>
      <xdr:colOff>134470</xdr:colOff>
      <xdr:row>3</xdr:row>
      <xdr:rowOff>123265</xdr:rowOff>
    </xdr:from>
    <xdr:to>
      <xdr:col>3</xdr:col>
      <xdr:colOff>8236323</xdr:colOff>
      <xdr:row>9</xdr:row>
      <xdr:rowOff>147915</xdr:rowOff>
    </xdr:to>
    <xdr:pic>
      <xdr:nvPicPr>
        <xdr:cNvPr id="6148" name="Picture 4"/>
        <xdr:cNvPicPr>
          <a:picLocks noChangeAspect="1" noChangeArrowheads="1"/>
        </xdr:cNvPicPr>
      </xdr:nvPicPr>
      <xdr:blipFill>
        <a:blip xmlns:r="http://schemas.openxmlformats.org/officeDocument/2006/relationships" r:embed="rId5"/>
        <a:srcRect/>
        <a:stretch>
          <a:fillRect/>
        </a:stretch>
      </xdr:blipFill>
      <xdr:spPr bwMode="auto">
        <a:xfrm>
          <a:off x="3529852" y="593912"/>
          <a:ext cx="8101853" cy="965944"/>
        </a:xfrm>
        <a:prstGeom prst="rect">
          <a:avLst/>
        </a:prstGeom>
        <a:noFill/>
      </xdr:spPr>
    </xdr:pic>
    <xdr:clientData/>
  </xdr:twoCellAnchor>
  <xdr:twoCellAnchor editAs="oneCell">
    <xdr:from>
      <xdr:col>3</xdr:col>
      <xdr:colOff>358587</xdr:colOff>
      <xdr:row>32</xdr:row>
      <xdr:rowOff>-1</xdr:rowOff>
    </xdr:from>
    <xdr:to>
      <xdr:col>3</xdr:col>
      <xdr:colOff>7507941</xdr:colOff>
      <xdr:row>49</xdr:row>
      <xdr:rowOff>120742</xdr:rowOff>
    </xdr:to>
    <xdr:pic>
      <xdr:nvPicPr>
        <xdr:cNvPr id="6150" name="Picture 6"/>
        <xdr:cNvPicPr>
          <a:picLocks noChangeAspect="1" noChangeArrowheads="1"/>
        </xdr:cNvPicPr>
      </xdr:nvPicPr>
      <xdr:blipFill>
        <a:blip xmlns:r="http://schemas.openxmlformats.org/officeDocument/2006/relationships" r:embed="rId6"/>
        <a:srcRect/>
        <a:stretch>
          <a:fillRect/>
        </a:stretch>
      </xdr:blipFill>
      <xdr:spPr bwMode="auto">
        <a:xfrm>
          <a:off x="6779558" y="4706470"/>
          <a:ext cx="7149354" cy="2787743"/>
        </a:xfrm>
        <a:prstGeom prst="rect">
          <a:avLst/>
        </a:prstGeom>
        <a:noFill/>
      </xdr:spPr>
    </xdr:pic>
    <xdr:clientData/>
  </xdr:twoCellAnchor>
  <xdr:twoCellAnchor editAs="oneCell">
    <xdr:from>
      <xdr:col>3</xdr:col>
      <xdr:colOff>224117</xdr:colOff>
      <xdr:row>364</xdr:row>
      <xdr:rowOff>44823</xdr:rowOff>
    </xdr:from>
    <xdr:to>
      <xdr:col>3</xdr:col>
      <xdr:colOff>6640045</xdr:colOff>
      <xdr:row>392</xdr:row>
      <xdr:rowOff>73400</xdr:rowOff>
    </xdr:to>
    <xdr:pic>
      <xdr:nvPicPr>
        <xdr:cNvPr id="5124" name="Picture 4"/>
        <xdr:cNvPicPr>
          <a:picLocks noChangeAspect="1" noChangeArrowheads="1"/>
        </xdr:cNvPicPr>
      </xdr:nvPicPr>
      <xdr:blipFill>
        <a:blip xmlns:r="http://schemas.openxmlformats.org/officeDocument/2006/relationships" r:embed="rId7"/>
        <a:srcRect/>
        <a:stretch>
          <a:fillRect/>
        </a:stretch>
      </xdr:blipFill>
      <xdr:spPr bwMode="auto">
        <a:xfrm>
          <a:off x="7283823" y="63974382"/>
          <a:ext cx="6415928" cy="4421281"/>
        </a:xfrm>
        <a:prstGeom prst="rect">
          <a:avLst/>
        </a:prstGeom>
        <a:noFill/>
      </xdr:spPr>
    </xdr:pic>
    <xdr:clientData/>
  </xdr:twoCellAnchor>
  <xdr:twoCellAnchor editAs="oneCell">
    <xdr:from>
      <xdr:col>3</xdr:col>
      <xdr:colOff>22412</xdr:colOff>
      <xdr:row>454</xdr:row>
      <xdr:rowOff>112060</xdr:rowOff>
    </xdr:from>
    <xdr:to>
      <xdr:col>4</xdr:col>
      <xdr:colOff>63268</xdr:colOff>
      <xdr:row>483</xdr:row>
      <xdr:rowOff>47721</xdr:rowOff>
    </xdr:to>
    <xdr:pic>
      <xdr:nvPicPr>
        <xdr:cNvPr id="2" name="Picture 2"/>
        <xdr:cNvPicPr>
          <a:picLocks noChangeAspect="1" noChangeArrowheads="1"/>
        </xdr:cNvPicPr>
      </xdr:nvPicPr>
      <xdr:blipFill>
        <a:blip xmlns:r="http://schemas.openxmlformats.org/officeDocument/2006/relationships" r:embed="rId8"/>
        <a:srcRect/>
        <a:stretch>
          <a:fillRect/>
        </a:stretch>
      </xdr:blipFill>
      <xdr:spPr bwMode="auto">
        <a:xfrm>
          <a:off x="7082118" y="73140795"/>
          <a:ext cx="8624562" cy="4485250"/>
        </a:xfrm>
        <a:prstGeom prst="rect">
          <a:avLst/>
        </a:prstGeom>
        <a:noFill/>
      </xdr:spPr>
    </xdr:pic>
    <xdr:clientData/>
  </xdr:twoCellAnchor>
  <xdr:twoCellAnchor editAs="oneCell">
    <xdr:from>
      <xdr:col>3</xdr:col>
      <xdr:colOff>246528</xdr:colOff>
      <xdr:row>323</xdr:row>
      <xdr:rowOff>44822</xdr:rowOff>
    </xdr:from>
    <xdr:to>
      <xdr:col>3</xdr:col>
      <xdr:colOff>6678705</xdr:colOff>
      <xdr:row>334</xdr:row>
      <xdr:rowOff>122109</xdr:rowOff>
    </xdr:to>
    <xdr:pic>
      <xdr:nvPicPr>
        <xdr:cNvPr id="6151" name="Picture 7"/>
        <xdr:cNvPicPr>
          <a:picLocks noChangeAspect="1" noChangeArrowheads="1"/>
        </xdr:cNvPicPr>
      </xdr:nvPicPr>
      <xdr:blipFill>
        <a:blip xmlns:r="http://schemas.openxmlformats.org/officeDocument/2006/relationships" r:embed="rId9"/>
        <a:srcRect/>
        <a:stretch>
          <a:fillRect/>
        </a:stretch>
      </xdr:blipFill>
      <xdr:spPr bwMode="auto">
        <a:xfrm>
          <a:off x="7306234" y="47737057"/>
          <a:ext cx="6432177" cy="1802993"/>
        </a:xfrm>
        <a:prstGeom prst="rect">
          <a:avLst/>
        </a:prstGeom>
        <a:noFill/>
      </xdr:spPr>
    </xdr:pic>
    <xdr:clientData/>
  </xdr:twoCellAnchor>
  <xdr:twoCellAnchor editAs="oneCell">
    <xdr:from>
      <xdr:col>3</xdr:col>
      <xdr:colOff>89644</xdr:colOff>
      <xdr:row>64</xdr:row>
      <xdr:rowOff>67235</xdr:rowOff>
    </xdr:from>
    <xdr:to>
      <xdr:col>3</xdr:col>
      <xdr:colOff>8368550</xdr:colOff>
      <xdr:row>115</xdr:row>
      <xdr:rowOff>5603</xdr:rowOff>
    </xdr:to>
    <xdr:pic>
      <xdr:nvPicPr>
        <xdr:cNvPr id="6154" name="Picture 10"/>
        <xdr:cNvPicPr>
          <a:picLocks noChangeAspect="1" noChangeArrowheads="1"/>
        </xdr:cNvPicPr>
      </xdr:nvPicPr>
      <xdr:blipFill>
        <a:blip xmlns:r="http://schemas.openxmlformats.org/officeDocument/2006/relationships" r:embed="rId10"/>
        <a:srcRect/>
        <a:stretch>
          <a:fillRect/>
        </a:stretch>
      </xdr:blipFill>
      <xdr:spPr bwMode="auto">
        <a:xfrm>
          <a:off x="7149350" y="8225117"/>
          <a:ext cx="8278906" cy="7939368"/>
        </a:xfrm>
        <a:prstGeom prst="rect">
          <a:avLst/>
        </a:prstGeom>
        <a:noFill/>
      </xdr:spPr>
    </xdr:pic>
    <xdr:clientData/>
  </xdr:twoCellAnchor>
  <xdr:twoCellAnchor editAs="oneCell">
    <xdr:from>
      <xdr:col>3</xdr:col>
      <xdr:colOff>190500</xdr:colOff>
      <xdr:row>532</xdr:row>
      <xdr:rowOff>145676</xdr:rowOff>
    </xdr:from>
    <xdr:to>
      <xdr:col>3</xdr:col>
      <xdr:colOff>4425203</xdr:colOff>
      <xdr:row>542</xdr:row>
      <xdr:rowOff>145676</xdr:rowOff>
    </xdr:to>
    <xdr:pic>
      <xdr:nvPicPr>
        <xdr:cNvPr id="6156" name="Picture 12"/>
        <xdr:cNvPicPr>
          <a:picLocks noChangeAspect="1" noChangeArrowheads="1"/>
        </xdr:cNvPicPr>
      </xdr:nvPicPr>
      <xdr:blipFill>
        <a:blip xmlns:r="http://schemas.openxmlformats.org/officeDocument/2006/relationships" r:embed="rId11"/>
        <a:srcRect/>
        <a:stretch>
          <a:fillRect/>
        </a:stretch>
      </xdr:blipFill>
      <xdr:spPr bwMode="auto">
        <a:xfrm>
          <a:off x="7250206" y="69409235"/>
          <a:ext cx="4234703" cy="1568824"/>
        </a:xfrm>
        <a:prstGeom prst="rect">
          <a:avLst/>
        </a:prstGeom>
        <a:noFill/>
      </xdr:spPr>
    </xdr:pic>
    <xdr:clientData/>
  </xdr:twoCellAnchor>
  <xdr:twoCellAnchor editAs="oneCell">
    <xdr:from>
      <xdr:col>3</xdr:col>
      <xdr:colOff>123265</xdr:colOff>
      <xdr:row>542</xdr:row>
      <xdr:rowOff>112059</xdr:rowOff>
    </xdr:from>
    <xdr:to>
      <xdr:col>3</xdr:col>
      <xdr:colOff>5121089</xdr:colOff>
      <xdr:row>573</xdr:row>
      <xdr:rowOff>103827</xdr:rowOff>
    </xdr:to>
    <xdr:pic>
      <xdr:nvPicPr>
        <xdr:cNvPr id="6169" name="Picture 25"/>
        <xdr:cNvPicPr>
          <a:picLocks noChangeAspect="1" noChangeArrowheads="1"/>
        </xdr:cNvPicPr>
      </xdr:nvPicPr>
      <xdr:blipFill>
        <a:blip xmlns:r="http://schemas.openxmlformats.org/officeDocument/2006/relationships" r:embed="rId12"/>
        <a:srcRect/>
        <a:stretch>
          <a:fillRect/>
        </a:stretch>
      </xdr:blipFill>
      <xdr:spPr bwMode="auto">
        <a:xfrm>
          <a:off x="7182971" y="71896941"/>
          <a:ext cx="4997824" cy="4855121"/>
        </a:xfrm>
        <a:prstGeom prst="rect">
          <a:avLst/>
        </a:prstGeom>
        <a:noFill/>
      </xdr:spPr>
    </xdr:pic>
    <xdr:clientData/>
  </xdr:twoCellAnchor>
  <xdr:twoCellAnchor editAs="oneCell">
    <xdr:from>
      <xdr:col>3</xdr:col>
      <xdr:colOff>4682597</xdr:colOff>
      <xdr:row>556</xdr:row>
      <xdr:rowOff>153472</xdr:rowOff>
    </xdr:from>
    <xdr:to>
      <xdr:col>3</xdr:col>
      <xdr:colOff>8514522</xdr:colOff>
      <xdr:row>563</xdr:row>
      <xdr:rowOff>105616</xdr:rowOff>
    </xdr:to>
    <xdr:pic>
      <xdr:nvPicPr>
        <xdr:cNvPr id="6171" name="Picture 27"/>
        <xdr:cNvPicPr>
          <a:picLocks noChangeAspect="1" noChangeArrowheads="1"/>
        </xdr:cNvPicPr>
      </xdr:nvPicPr>
      <xdr:blipFill>
        <a:blip xmlns:r="http://schemas.openxmlformats.org/officeDocument/2006/relationships" r:embed="rId13"/>
        <a:srcRect/>
        <a:stretch>
          <a:fillRect/>
        </a:stretch>
      </xdr:blipFill>
      <xdr:spPr bwMode="auto">
        <a:xfrm>
          <a:off x="8086749" y="82764211"/>
          <a:ext cx="3831925" cy="1111709"/>
        </a:xfrm>
        <a:prstGeom prst="rect">
          <a:avLst/>
        </a:prstGeom>
        <a:noFill/>
      </xdr:spPr>
    </xdr:pic>
    <xdr:clientData/>
  </xdr:twoCellAnchor>
  <xdr:twoCellAnchor editAs="oneCell">
    <xdr:from>
      <xdr:col>3</xdr:col>
      <xdr:colOff>156883</xdr:colOff>
      <xdr:row>392</xdr:row>
      <xdr:rowOff>134471</xdr:rowOff>
    </xdr:from>
    <xdr:to>
      <xdr:col>3</xdr:col>
      <xdr:colOff>6496611</xdr:colOff>
      <xdr:row>417</xdr:row>
      <xdr:rowOff>120462</xdr:rowOff>
    </xdr:to>
    <xdr:pic>
      <xdr:nvPicPr>
        <xdr:cNvPr id="6177" name="Picture 33"/>
        <xdr:cNvPicPr>
          <a:picLocks noChangeAspect="1" noChangeArrowheads="1"/>
        </xdr:cNvPicPr>
      </xdr:nvPicPr>
      <xdr:blipFill>
        <a:blip xmlns:r="http://schemas.openxmlformats.org/officeDocument/2006/relationships" r:embed="rId14"/>
        <a:srcRect/>
        <a:stretch>
          <a:fillRect/>
        </a:stretch>
      </xdr:blipFill>
      <xdr:spPr bwMode="auto">
        <a:xfrm>
          <a:off x="7216589" y="60769500"/>
          <a:ext cx="6339728" cy="3908051"/>
        </a:xfrm>
        <a:prstGeom prst="rect">
          <a:avLst/>
        </a:prstGeom>
        <a:noFill/>
      </xdr:spPr>
    </xdr:pic>
    <xdr:clientData/>
  </xdr:twoCellAnchor>
  <xdr:twoCellAnchor editAs="oneCell">
    <xdr:from>
      <xdr:col>3</xdr:col>
      <xdr:colOff>41415</xdr:colOff>
      <xdr:row>576</xdr:row>
      <xdr:rowOff>74543</xdr:rowOff>
    </xdr:from>
    <xdr:to>
      <xdr:col>3</xdr:col>
      <xdr:colOff>4149587</xdr:colOff>
      <xdr:row>596</xdr:row>
      <xdr:rowOff>107773</xdr:rowOff>
    </xdr:to>
    <xdr:pic>
      <xdr:nvPicPr>
        <xdr:cNvPr id="6182" name="Picture 38"/>
        <xdr:cNvPicPr>
          <a:picLocks noChangeAspect="1" noChangeArrowheads="1"/>
        </xdr:cNvPicPr>
      </xdr:nvPicPr>
      <xdr:blipFill>
        <a:blip xmlns:r="http://schemas.openxmlformats.org/officeDocument/2006/relationships" r:embed="rId15"/>
        <a:srcRect/>
        <a:stretch>
          <a:fillRect/>
        </a:stretch>
      </xdr:blipFill>
      <xdr:spPr bwMode="auto">
        <a:xfrm>
          <a:off x="3445567" y="87323543"/>
          <a:ext cx="4108172" cy="3346274"/>
        </a:xfrm>
        <a:prstGeom prst="rect">
          <a:avLst/>
        </a:prstGeom>
        <a:noFill/>
      </xdr:spPr>
    </xdr:pic>
    <xdr:clientData/>
  </xdr:twoCellAnchor>
  <xdr:twoCellAnchor editAs="oneCell">
    <xdr:from>
      <xdr:col>3</xdr:col>
      <xdr:colOff>4240696</xdr:colOff>
      <xdr:row>576</xdr:row>
      <xdr:rowOff>41413</xdr:rowOff>
    </xdr:from>
    <xdr:to>
      <xdr:col>3</xdr:col>
      <xdr:colOff>8452709</xdr:colOff>
      <xdr:row>587</xdr:row>
      <xdr:rowOff>74542</xdr:rowOff>
    </xdr:to>
    <xdr:pic>
      <xdr:nvPicPr>
        <xdr:cNvPr id="6184" name="Picture 40"/>
        <xdr:cNvPicPr>
          <a:picLocks noChangeAspect="1" noChangeArrowheads="1"/>
        </xdr:cNvPicPr>
      </xdr:nvPicPr>
      <xdr:blipFill>
        <a:blip xmlns:r="http://schemas.openxmlformats.org/officeDocument/2006/relationships" r:embed="rId16"/>
        <a:srcRect/>
        <a:stretch>
          <a:fillRect/>
        </a:stretch>
      </xdr:blipFill>
      <xdr:spPr bwMode="auto">
        <a:xfrm>
          <a:off x="7644848" y="87290413"/>
          <a:ext cx="4212013" cy="1855303"/>
        </a:xfrm>
        <a:prstGeom prst="rect">
          <a:avLst/>
        </a:prstGeom>
        <a:noFill/>
      </xdr:spPr>
    </xdr:pic>
    <xdr:clientData/>
  </xdr:twoCellAnchor>
  <xdr:twoCellAnchor editAs="oneCell">
    <xdr:from>
      <xdr:col>3</xdr:col>
      <xdr:colOff>149087</xdr:colOff>
      <xdr:row>417</xdr:row>
      <xdr:rowOff>149088</xdr:rowOff>
    </xdr:from>
    <xdr:to>
      <xdr:col>3</xdr:col>
      <xdr:colOff>5905500</xdr:colOff>
      <xdr:row>442</xdr:row>
      <xdr:rowOff>105153</xdr:rowOff>
    </xdr:to>
    <xdr:pic>
      <xdr:nvPicPr>
        <xdr:cNvPr id="6186" name="Picture 42"/>
        <xdr:cNvPicPr>
          <a:picLocks noChangeAspect="1" noChangeArrowheads="1"/>
        </xdr:cNvPicPr>
      </xdr:nvPicPr>
      <xdr:blipFill>
        <a:blip xmlns:r="http://schemas.openxmlformats.org/officeDocument/2006/relationships" r:embed="rId17"/>
        <a:srcRect/>
        <a:stretch>
          <a:fillRect/>
        </a:stretch>
      </xdr:blipFill>
      <xdr:spPr bwMode="auto">
        <a:xfrm>
          <a:off x="3553239" y="68174153"/>
          <a:ext cx="5756413" cy="4097369"/>
        </a:xfrm>
        <a:prstGeom prst="rect">
          <a:avLst/>
        </a:prstGeom>
        <a:noFill/>
      </xdr:spPr>
    </xdr:pic>
    <xdr:clientData/>
  </xdr:twoCellAnchor>
  <xdr:twoCellAnchor editAs="oneCell">
    <xdr:from>
      <xdr:col>3</xdr:col>
      <xdr:colOff>104776</xdr:colOff>
      <xdr:row>483</xdr:row>
      <xdr:rowOff>123826</xdr:rowOff>
    </xdr:from>
    <xdr:to>
      <xdr:col>3</xdr:col>
      <xdr:colOff>4618902</xdr:colOff>
      <xdr:row>498</xdr:row>
      <xdr:rowOff>133352</xdr:rowOff>
    </xdr:to>
    <xdr:pic>
      <xdr:nvPicPr>
        <xdr:cNvPr id="3" name="Picture 38"/>
        <xdr:cNvPicPr>
          <a:picLocks noChangeAspect="1" noChangeArrowheads="1"/>
        </xdr:cNvPicPr>
      </xdr:nvPicPr>
      <xdr:blipFill>
        <a:blip xmlns:r="http://schemas.openxmlformats.org/officeDocument/2006/relationships" r:embed="rId18"/>
        <a:srcRect/>
        <a:stretch>
          <a:fillRect/>
        </a:stretch>
      </xdr:blipFill>
      <xdr:spPr bwMode="auto">
        <a:xfrm>
          <a:off x="3505201" y="81419701"/>
          <a:ext cx="4514126" cy="2438400"/>
        </a:xfrm>
        <a:prstGeom prst="rect">
          <a:avLst/>
        </a:prstGeom>
        <a:noFill/>
      </xdr:spPr>
    </xdr:pic>
    <xdr:clientData/>
  </xdr:twoCellAnchor>
  <xdr:twoCellAnchor editAs="oneCell">
    <xdr:from>
      <xdr:col>3</xdr:col>
      <xdr:colOff>100853</xdr:colOff>
      <xdr:row>605</xdr:row>
      <xdr:rowOff>67235</xdr:rowOff>
    </xdr:from>
    <xdr:to>
      <xdr:col>3</xdr:col>
      <xdr:colOff>7210985</xdr:colOff>
      <xdr:row>638</xdr:row>
      <xdr:rowOff>43702</xdr:rowOff>
    </xdr:to>
    <xdr:pic>
      <xdr:nvPicPr>
        <xdr:cNvPr id="4" name="Picture 38"/>
        <xdr:cNvPicPr>
          <a:picLocks noChangeAspect="1" noChangeArrowheads="1"/>
        </xdr:cNvPicPr>
      </xdr:nvPicPr>
      <xdr:blipFill>
        <a:blip xmlns:r="http://schemas.openxmlformats.org/officeDocument/2006/relationships" r:embed="rId19"/>
        <a:srcRect/>
        <a:stretch>
          <a:fillRect/>
        </a:stretch>
      </xdr:blipFill>
      <xdr:spPr bwMode="auto">
        <a:xfrm>
          <a:off x="3496235" y="96628323"/>
          <a:ext cx="7110132" cy="5153585"/>
        </a:xfrm>
        <a:prstGeom prst="rect">
          <a:avLst/>
        </a:prstGeom>
        <a:noFill/>
      </xdr:spPr>
    </xdr:pic>
    <xdr:clientData/>
  </xdr:twoCellAnchor>
  <xdr:twoCellAnchor editAs="oneCell">
    <xdr:from>
      <xdr:col>3</xdr:col>
      <xdr:colOff>44823</xdr:colOff>
      <xdr:row>642</xdr:row>
      <xdr:rowOff>89647</xdr:rowOff>
    </xdr:from>
    <xdr:to>
      <xdr:col>3</xdr:col>
      <xdr:colOff>7116855</xdr:colOff>
      <xdr:row>674</xdr:row>
      <xdr:rowOff>146796</xdr:rowOff>
    </xdr:to>
    <xdr:pic>
      <xdr:nvPicPr>
        <xdr:cNvPr id="5" name="Picture 40"/>
        <xdr:cNvPicPr>
          <a:picLocks noChangeAspect="1" noChangeArrowheads="1"/>
        </xdr:cNvPicPr>
      </xdr:nvPicPr>
      <xdr:blipFill>
        <a:blip xmlns:r="http://schemas.openxmlformats.org/officeDocument/2006/relationships" r:embed="rId20"/>
        <a:srcRect/>
        <a:stretch>
          <a:fillRect/>
        </a:stretch>
      </xdr:blipFill>
      <xdr:spPr bwMode="auto">
        <a:xfrm>
          <a:off x="3440205" y="102455382"/>
          <a:ext cx="7072032" cy="5077385"/>
        </a:xfrm>
        <a:prstGeom prst="rect">
          <a:avLst/>
        </a:prstGeom>
        <a:noFill/>
      </xdr:spPr>
    </xdr:pic>
    <xdr:clientData/>
  </xdr:twoCellAnchor>
  <xdr:twoCellAnchor editAs="oneCell">
    <xdr:from>
      <xdr:col>3</xdr:col>
      <xdr:colOff>123266</xdr:colOff>
      <xdr:row>675</xdr:row>
      <xdr:rowOff>116636</xdr:rowOff>
    </xdr:from>
    <xdr:to>
      <xdr:col>3</xdr:col>
      <xdr:colOff>7709648</xdr:colOff>
      <xdr:row>709</xdr:row>
      <xdr:rowOff>71716</xdr:rowOff>
    </xdr:to>
    <xdr:pic>
      <xdr:nvPicPr>
        <xdr:cNvPr id="6" name="Picture 42"/>
        <xdr:cNvPicPr>
          <a:picLocks noChangeAspect="1" noChangeArrowheads="1"/>
        </xdr:cNvPicPr>
      </xdr:nvPicPr>
      <xdr:blipFill>
        <a:blip xmlns:r="http://schemas.openxmlformats.org/officeDocument/2006/relationships" r:embed="rId21"/>
        <a:srcRect/>
        <a:stretch>
          <a:fillRect/>
        </a:stretch>
      </xdr:blipFill>
      <xdr:spPr bwMode="auto">
        <a:xfrm>
          <a:off x="3518648" y="107659489"/>
          <a:ext cx="7586382" cy="528908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AC48"/>
  <sheetViews>
    <sheetView workbookViewId="0">
      <selection activeCell="T9" sqref="T9"/>
    </sheetView>
  </sheetViews>
  <sheetFormatPr defaultColWidth="10.6640625" defaultRowHeight="15"/>
  <cols>
    <col min="1" max="2" width="3.44140625" style="86" customWidth="1"/>
    <col min="3" max="3" width="10.6640625" style="86"/>
    <col min="4" max="4" width="12.44140625" style="86" customWidth="1"/>
    <col min="5" max="5" width="7.88671875" style="86" customWidth="1"/>
    <col min="6" max="6" width="10.88671875" style="86" customWidth="1"/>
    <col min="7" max="7" width="8.44140625" style="86" customWidth="1"/>
    <col min="8" max="8" width="15.5546875" style="86" bestFit="1" customWidth="1"/>
    <col min="9" max="9" width="10.88671875" style="86" customWidth="1"/>
    <col min="10" max="10" width="8.44140625" style="86" customWidth="1"/>
    <col min="11" max="11" width="9" style="86" customWidth="1"/>
    <col min="12" max="12" width="9.77734375" style="86" customWidth="1"/>
    <col min="13" max="13" width="10.77734375" style="86" customWidth="1"/>
    <col min="14" max="14" width="11.21875" style="86" customWidth="1"/>
    <col min="15" max="15" width="6.88671875" style="86" customWidth="1"/>
    <col min="16" max="16" width="10.6640625" style="86"/>
    <col min="17" max="17" width="6" style="86" customWidth="1"/>
    <col min="18" max="18" width="5.109375" style="86" bestFit="1" customWidth="1"/>
    <col min="19" max="19" width="4.88671875" style="86" bestFit="1" customWidth="1"/>
    <col min="20" max="16384" width="10.6640625" style="86"/>
  </cols>
  <sheetData>
    <row r="1" spans="3:20" ht="15.75" thickBot="1">
      <c r="M1" s="231"/>
      <c r="N1" s="231"/>
      <c r="O1" s="231"/>
      <c r="P1" s="231"/>
      <c r="Q1" s="231"/>
      <c r="R1" s="231"/>
      <c r="S1" s="231"/>
      <c r="T1" s="231"/>
    </row>
    <row r="2" spans="3:20">
      <c r="C2" s="238"/>
      <c r="D2" s="239"/>
      <c r="E2" s="239"/>
      <c r="F2" s="239"/>
      <c r="G2" s="239"/>
      <c r="H2" s="239"/>
      <c r="I2" s="239"/>
      <c r="J2" s="239"/>
      <c r="K2" s="228"/>
      <c r="L2" s="228"/>
      <c r="M2" s="259"/>
      <c r="N2" s="3"/>
      <c r="O2" s="3"/>
      <c r="P2" s="3"/>
      <c r="Q2" s="3"/>
      <c r="R2" s="3"/>
      <c r="S2" s="3"/>
      <c r="T2" s="232"/>
    </row>
    <row r="3" spans="3:20">
      <c r="C3" s="240"/>
      <c r="D3" s="241" t="s">
        <v>208</v>
      </c>
      <c r="E3" s="241"/>
      <c r="F3" s="398" t="s">
        <v>48</v>
      </c>
      <c r="G3" s="399"/>
      <c r="H3" s="242"/>
      <c r="I3" s="243"/>
      <c r="J3" s="243"/>
      <c r="K3" s="229"/>
      <c r="L3" s="229"/>
      <c r="M3" s="332" t="s">
        <v>338</v>
      </c>
      <c r="N3" s="333"/>
      <c r="O3" s="333"/>
      <c r="P3" s="333"/>
      <c r="Q3" s="334"/>
      <c r="R3" s="334"/>
      <c r="S3" s="334"/>
      <c r="T3" s="232"/>
    </row>
    <row r="4" spans="3:20" ht="15" customHeight="1">
      <c r="C4" s="240"/>
      <c r="D4" s="241" t="s">
        <v>35</v>
      </c>
      <c r="E4" s="241"/>
      <c r="F4" s="244"/>
      <c r="G4" s="245">
        <v>1.2</v>
      </c>
      <c r="H4" s="242"/>
      <c r="I4" s="243"/>
      <c r="J4" s="243"/>
      <c r="K4" s="229"/>
      <c r="L4" s="229"/>
      <c r="M4" s="407" t="s">
        <v>359</v>
      </c>
      <c r="N4" s="408"/>
      <c r="O4" s="408"/>
      <c r="P4" s="408"/>
      <c r="Q4" s="408"/>
      <c r="R4" s="408"/>
      <c r="S4" s="409"/>
      <c r="T4" s="232"/>
    </row>
    <row r="5" spans="3:20">
      <c r="C5" s="240"/>
      <c r="D5" s="241" t="s">
        <v>7</v>
      </c>
      <c r="E5" s="241"/>
      <c r="F5" s="398" t="s">
        <v>46</v>
      </c>
      <c r="G5" s="399"/>
      <c r="H5" s="242"/>
      <c r="I5" s="243"/>
      <c r="J5" s="243"/>
      <c r="K5" s="229"/>
      <c r="L5" s="229"/>
      <c r="M5" s="410"/>
      <c r="N5" s="411"/>
      <c r="O5" s="411"/>
      <c r="P5" s="411"/>
      <c r="Q5" s="411"/>
      <c r="R5" s="411"/>
      <c r="S5" s="412"/>
      <c r="T5" s="232"/>
    </row>
    <row r="6" spans="3:20">
      <c r="C6" s="240"/>
      <c r="D6" s="242"/>
      <c r="E6" s="242"/>
      <c r="F6" s="242"/>
      <c r="G6" s="242"/>
      <c r="H6" s="242"/>
      <c r="I6" s="243"/>
      <c r="J6" s="243"/>
      <c r="K6" s="229"/>
      <c r="L6" s="229"/>
      <c r="M6" s="410"/>
      <c r="N6" s="411"/>
      <c r="O6" s="411"/>
      <c r="P6" s="411"/>
      <c r="Q6" s="411"/>
      <c r="R6" s="411"/>
      <c r="S6" s="412"/>
      <c r="T6" s="232"/>
    </row>
    <row r="7" spans="3:20">
      <c r="C7" s="240"/>
      <c r="D7" s="241" t="s">
        <v>2</v>
      </c>
      <c r="E7" s="241" t="s">
        <v>35</v>
      </c>
      <c r="F7" s="241" t="s">
        <v>8</v>
      </c>
      <c r="G7" s="242"/>
      <c r="H7" s="242"/>
      <c r="I7" s="243"/>
      <c r="J7" s="243"/>
      <c r="K7" s="229"/>
      <c r="L7" s="229"/>
      <c r="M7" s="410"/>
      <c r="N7" s="411"/>
      <c r="O7" s="411"/>
      <c r="P7" s="411"/>
      <c r="Q7" s="411"/>
      <c r="R7" s="411"/>
      <c r="S7" s="412"/>
      <c r="T7" s="232"/>
    </row>
    <row r="8" spans="3:20" ht="16.350000000000001" customHeight="1">
      <c r="C8" s="240"/>
      <c r="D8" s="246">
        <v>40884</v>
      </c>
      <c r="E8" s="247">
        <v>1</v>
      </c>
      <c r="F8" s="400" t="s">
        <v>9</v>
      </c>
      <c r="G8" s="401"/>
      <c r="H8" s="242"/>
      <c r="I8" s="243"/>
      <c r="J8" s="243"/>
      <c r="K8" s="229"/>
      <c r="L8" s="229"/>
      <c r="M8" s="413"/>
      <c r="N8" s="414"/>
      <c r="O8" s="414"/>
      <c r="P8" s="414"/>
      <c r="Q8" s="414"/>
      <c r="R8" s="414"/>
      <c r="S8" s="415"/>
      <c r="T8" s="232"/>
    </row>
    <row r="9" spans="3:20" ht="15" customHeight="1">
      <c r="C9" s="240"/>
      <c r="D9" s="248">
        <v>40912</v>
      </c>
      <c r="E9" s="247">
        <v>1.1000000000000001</v>
      </c>
      <c r="F9" s="400" t="s">
        <v>270</v>
      </c>
      <c r="G9" s="401"/>
      <c r="H9" s="242"/>
      <c r="I9" s="243"/>
      <c r="J9" s="243"/>
      <c r="K9" s="229"/>
      <c r="L9" s="229"/>
      <c r="M9" s="335"/>
      <c r="N9" s="336"/>
      <c r="O9" s="336"/>
      <c r="P9" s="336"/>
      <c r="Q9" s="336"/>
      <c r="R9" s="336"/>
      <c r="S9" s="336"/>
      <c r="T9" s="232"/>
    </row>
    <row r="10" spans="3:20">
      <c r="C10" s="240"/>
      <c r="D10" s="248">
        <v>40921</v>
      </c>
      <c r="E10" s="247">
        <v>1.2</v>
      </c>
      <c r="F10" s="402" t="s">
        <v>324</v>
      </c>
      <c r="G10" s="403"/>
      <c r="H10" s="242"/>
      <c r="I10" s="243"/>
      <c r="J10" s="243"/>
      <c r="K10" s="229"/>
      <c r="L10" s="229"/>
      <c r="M10" s="416" t="s">
        <v>339</v>
      </c>
      <c r="N10" s="416"/>
      <c r="O10" s="417" t="s">
        <v>340</v>
      </c>
      <c r="P10" s="417"/>
      <c r="Q10" s="337"/>
      <c r="R10" s="337"/>
      <c r="S10" s="337"/>
      <c r="T10" s="232"/>
    </row>
    <row r="11" spans="3:20">
      <c r="C11" s="240"/>
      <c r="D11" s="248"/>
      <c r="E11" s="247"/>
      <c r="F11" s="402"/>
      <c r="G11" s="403"/>
      <c r="H11" s="242"/>
      <c r="I11" s="243"/>
      <c r="J11" s="243"/>
      <c r="K11" s="229"/>
      <c r="L11" s="229"/>
      <c r="M11" s="338" t="s">
        <v>341</v>
      </c>
      <c r="N11" s="339"/>
      <c r="O11" s="338" t="s">
        <v>354</v>
      </c>
      <c r="P11" s="338"/>
      <c r="Q11" s="337"/>
      <c r="R11" s="337"/>
      <c r="S11" s="337"/>
      <c r="T11" s="232"/>
    </row>
    <row r="12" spans="3:20">
      <c r="C12" s="240"/>
      <c r="D12" s="249"/>
      <c r="E12" s="250"/>
      <c r="F12" s="251"/>
      <c r="G12" s="251"/>
      <c r="H12" s="242"/>
      <c r="I12" s="243"/>
      <c r="J12" s="243"/>
      <c r="K12" s="229"/>
      <c r="L12" s="229"/>
      <c r="M12" s="338" t="s">
        <v>342</v>
      </c>
      <c r="N12" s="339"/>
      <c r="O12" s="337"/>
      <c r="P12" s="337"/>
      <c r="Q12" s="337"/>
      <c r="R12" s="337"/>
      <c r="S12" s="337"/>
      <c r="T12" s="232"/>
    </row>
    <row r="13" spans="3:20">
      <c r="C13" s="240"/>
      <c r="D13" s="253" t="s">
        <v>308</v>
      </c>
      <c r="E13" s="254"/>
      <c r="F13" s="254"/>
      <c r="G13" s="254"/>
      <c r="H13" s="255"/>
      <c r="I13" s="242"/>
      <c r="J13" s="242"/>
      <c r="K13" s="242"/>
      <c r="L13" s="229"/>
      <c r="M13" s="350" t="s">
        <v>343</v>
      </c>
      <c r="N13" s="339"/>
      <c r="O13" s="337"/>
      <c r="P13" s="337"/>
      <c r="Q13" s="337"/>
      <c r="R13" s="337"/>
      <c r="S13" s="337"/>
      <c r="T13" s="232"/>
    </row>
    <row r="14" spans="3:20">
      <c r="C14" s="240"/>
      <c r="D14" s="235" t="s">
        <v>306</v>
      </c>
      <c r="E14" s="349" t="s">
        <v>327</v>
      </c>
      <c r="F14" s="348"/>
      <c r="G14" s="348"/>
      <c r="H14" s="347"/>
      <c r="I14" s="343"/>
      <c r="J14" s="374"/>
      <c r="K14" s="374"/>
      <c r="L14" s="229"/>
      <c r="M14" s="350" t="s">
        <v>360</v>
      </c>
      <c r="N14" s="339"/>
      <c r="O14" s="337"/>
      <c r="P14" s="337"/>
      <c r="Q14" s="337"/>
      <c r="R14" s="337"/>
      <c r="S14" s="337"/>
      <c r="T14" s="232"/>
    </row>
    <row r="15" spans="3:20">
      <c r="C15" s="240"/>
      <c r="D15" s="236" t="s">
        <v>306</v>
      </c>
      <c r="E15" s="346" t="s">
        <v>307</v>
      </c>
      <c r="F15" s="345"/>
      <c r="G15" s="345"/>
      <c r="H15" s="344"/>
      <c r="I15" s="374"/>
      <c r="J15" s="374"/>
      <c r="K15" s="374"/>
      <c r="L15" s="229"/>
      <c r="M15" s="418"/>
      <c r="N15" s="419"/>
      <c r="O15" s="419"/>
      <c r="P15" s="327"/>
      <c r="Q15" s="325"/>
      <c r="R15" s="325"/>
      <c r="S15" s="328"/>
      <c r="T15" s="232"/>
    </row>
    <row r="16" spans="3:20">
      <c r="C16" s="240"/>
      <c r="D16" s="237" t="s">
        <v>306</v>
      </c>
      <c r="E16" s="346" t="s">
        <v>328</v>
      </c>
      <c r="F16" s="345"/>
      <c r="G16" s="345"/>
      <c r="H16" s="344"/>
      <c r="I16" s="374"/>
      <c r="J16" s="374"/>
      <c r="K16" s="374"/>
      <c r="L16" s="229"/>
      <c r="M16" s="420"/>
      <c r="N16" s="420"/>
      <c r="O16" s="420"/>
      <c r="P16" s="329"/>
      <c r="Q16" s="326"/>
      <c r="R16" s="326"/>
      <c r="S16" s="330"/>
      <c r="T16" s="232"/>
    </row>
    <row r="17" spans="3:20">
      <c r="C17" s="240"/>
      <c r="D17" s="256"/>
      <c r="E17" s="257"/>
      <c r="F17" s="258"/>
      <c r="G17" s="251"/>
      <c r="H17" s="242"/>
      <c r="I17" s="242"/>
      <c r="J17" s="242"/>
      <c r="K17" s="242"/>
      <c r="L17" s="229"/>
      <c r="M17" s="421"/>
      <c r="N17" s="422"/>
      <c r="O17" s="422"/>
      <c r="P17" s="327"/>
      <c r="Q17" s="331"/>
      <c r="R17" s="331"/>
      <c r="S17" s="328"/>
      <c r="T17" s="232"/>
    </row>
    <row r="18" spans="3:20">
      <c r="C18" s="240"/>
      <c r="D18" s="358" t="s">
        <v>271</v>
      </c>
      <c r="E18" s="250"/>
      <c r="F18" s="251"/>
      <c r="G18" s="251"/>
      <c r="H18" s="242"/>
      <c r="I18" s="242"/>
      <c r="J18" s="242"/>
      <c r="K18" s="242"/>
      <c r="L18" s="229"/>
      <c r="M18" s="252"/>
      <c r="N18" s="3"/>
      <c r="O18" s="3"/>
      <c r="P18" s="3"/>
      <c r="Q18" s="3"/>
      <c r="R18" s="3"/>
      <c r="S18" s="3"/>
      <c r="T18" s="232"/>
    </row>
    <row r="19" spans="3:20">
      <c r="C19" s="240"/>
      <c r="D19" s="357" t="s">
        <v>378</v>
      </c>
      <c r="E19" s="353"/>
      <c r="F19" s="353"/>
      <c r="G19" s="353"/>
      <c r="H19" s="353"/>
      <c r="I19" s="353"/>
      <c r="J19" s="353"/>
      <c r="K19" s="353"/>
      <c r="L19" s="229"/>
      <c r="M19" s="213" t="s">
        <v>325</v>
      </c>
      <c r="N19" s="213"/>
      <c r="O19" s="213"/>
      <c r="P19" s="213"/>
      <c r="Q19" s="214" t="s">
        <v>234</v>
      </c>
      <c r="R19" s="215" t="s">
        <v>235</v>
      </c>
      <c r="S19" s="214" t="s">
        <v>311</v>
      </c>
      <c r="T19" s="232"/>
    </row>
    <row r="20" spans="3:20">
      <c r="C20" s="240"/>
      <c r="D20" s="357" t="s">
        <v>347</v>
      </c>
      <c r="E20" s="353"/>
      <c r="F20" s="353"/>
      <c r="G20" s="353"/>
      <c r="H20" s="353"/>
      <c r="I20" s="353"/>
      <c r="J20" s="353"/>
      <c r="K20" s="353"/>
      <c r="L20" s="229"/>
      <c r="M20" s="423" t="s">
        <v>301</v>
      </c>
      <c r="N20" s="424"/>
      <c r="O20" s="425"/>
      <c r="P20" s="140" t="s">
        <v>112</v>
      </c>
      <c r="Q20" s="175">
        <f>Calculations!$E$40</f>
        <v>59.471676611343689</v>
      </c>
      <c r="R20" s="175">
        <f>Calculations!$F$40</f>
        <v>50.469556700171367</v>
      </c>
      <c r="S20" s="188">
        <f>(Q20/R20)-1</f>
        <v>0.17836732675604727</v>
      </c>
      <c r="T20" s="232"/>
    </row>
    <row r="21" spans="3:20">
      <c r="C21" s="240"/>
      <c r="D21" s="357" t="s">
        <v>348</v>
      </c>
      <c r="E21" s="353"/>
      <c r="F21" s="353"/>
      <c r="G21" s="353"/>
      <c r="H21" s="353"/>
      <c r="I21" s="353"/>
      <c r="J21" s="353"/>
      <c r="K21" s="353"/>
      <c r="L21" s="229"/>
      <c r="M21" s="426" t="s">
        <v>298</v>
      </c>
      <c r="N21" s="427"/>
      <c r="O21" s="428"/>
      <c r="P21" s="140" t="s">
        <v>112</v>
      </c>
      <c r="Q21" s="173">
        <f>Calculations!$E$41</f>
        <v>28.76156773211568</v>
      </c>
      <c r="R21" s="173">
        <f>Calculations!$F$41</f>
        <v>28.480381278538818</v>
      </c>
      <c r="S21" s="188">
        <f t="shared" ref="S21:S25" si="0">(Q21/R21)-1</f>
        <v>9.8729876832353014E-3</v>
      </c>
      <c r="T21" s="232"/>
    </row>
    <row r="22" spans="3:20">
      <c r="C22" s="240"/>
      <c r="D22" s="356" t="s">
        <v>344</v>
      </c>
      <c r="E22" s="353"/>
      <c r="F22" s="353"/>
      <c r="G22" s="353"/>
      <c r="H22" s="353"/>
      <c r="I22" s="353"/>
      <c r="J22" s="353"/>
      <c r="K22" s="353"/>
      <c r="L22" s="229"/>
      <c r="M22" s="426" t="s">
        <v>299</v>
      </c>
      <c r="N22" s="427"/>
      <c r="O22" s="428"/>
      <c r="P22" s="140" t="s">
        <v>112</v>
      </c>
      <c r="Q22" s="173">
        <f>Calculations!$E$42</f>
        <v>8.3229456231768832</v>
      </c>
      <c r="R22" s="173">
        <f>Calculations!$F$42</f>
        <v>9.8988102486047698</v>
      </c>
      <c r="S22" s="188">
        <f t="shared" si="0"/>
        <v>-0.15919737684132329</v>
      </c>
      <c r="T22" s="232"/>
    </row>
    <row r="23" spans="3:20">
      <c r="C23" s="240"/>
      <c r="D23" s="357" t="s">
        <v>349</v>
      </c>
      <c r="E23" s="352"/>
      <c r="F23" s="352"/>
      <c r="G23" s="352"/>
      <c r="H23" s="352"/>
      <c r="I23" s="352"/>
      <c r="J23" s="352"/>
      <c r="K23" s="352"/>
      <c r="L23" s="229"/>
      <c r="M23" s="426" t="s">
        <v>297</v>
      </c>
      <c r="N23" s="427"/>
      <c r="O23" s="428"/>
      <c r="P23" s="140" t="s">
        <v>112</v>
      </c>
      <c r="Q23" s="173">
        <f>Calculations!$E$43</f>
        <v>20.445853256051123</v>
      </c>
      <c r="R23" s="173">
        <f>Calculations!$F$43</f>
        <v>10.149055173027776</v>
      </c>
      <c r="S23" s="188">
        <f t="shared" si="0"/>
        <v>1.0145573068110041</v>
      </c>
      <c r="T23" s="232"/>
    </row>
    <row r="24" spans="3:20">
      <c r="C24" s="240"/>
      <c r="D24" s="356" t="s">
        <v>391</v>
      </c>
      <c r="E24" s="352"/>
      <c r="F24" s="352"/>
      <c r="G24" s="352"/>
      <c r="H24" s="352"/>
      <c r="I24" s="352"/>
      <c r="J24" s="352"/>
      <c r="K24" s="352"/>
      <c r="L24" s="229"/>
      <c r="M24" s="429" t="s">
        <v>313</v>
      </c>
      <c r="N24" s="430"/>
      <c r="O24" s="431"/>
      <c r="P24" s="140" t="s">
        <v>112</v>
      </c>
      <c r="Q24" s="216">
        <f>Calculations!$E$44</f>
        <v>8.8458532560511252</v>
      </c>
      <c r="R24" s="216">
        <f>Calculations!$F$44</f>
        <v>6.2190512430238458</v>
      </c>
      <c r="S24" s="188">
        <f t="shared" si="0"/>
        <v>0.42237986316222531</v>
      </c>
      <c r="T24" s="232"/>
    </row>
    <row r="25" spans="3:20">
      <c r="C25" s="240"/>
      <c r="D25" s="357" t="s">
        <v>358</v>
      </c>
      <c r="E25" s="351"/>
      <c r="F25" s="351"/>
      <c r="G25" s="351"/>
      <c r="H25" s="351"/>
      <c r="I25" s="351"/>
      <c r="J25" s="351"/>
      <c r="K25" s="351"/>
      <c r="L25" s="229"/>
      <c r="M25" s="429" t="s">
        <v>314</v>
      </c>
      <c r="N25" s="430"/>
      <c r="O25" s="431"/>
      <c r="P25" s="140" t="s">
        <v>112</v>
      </c>
      <c r="Q25" s="173">
        <f>Calculations!$E$45</f>
        <v>11.6</v>
      </c>
      <c r="R25" s="173">
        <f>Calculations!$F$45</f>
        <v>3.93000393000393</v>
      </c>
      <c r="S25" s="188">
        <f t="shared" si="0"/>
        <v>1.951650992366412</v>
      </c>
      <c r="T25" s="232"/>
    </row>
    <row r="26" spans="3:20" ht="15" customHeight="1">
      <c r="C26" s="240"/>
      <c r="D26" s="355" t="s">
        <v>350</v>
      </c>
      <c r="E26" s="351"/>
      <c r="F26" s="351"/>
      <c r="G26" s="351"/>
      <c r="H26" s="351"/>
      <c r="I26" s="351"/>
      <c r="J26" s="351"/>
      <c r="K26" s="351"/>
      <c r="L26" s="229"/>
      <c r="M26" s="432" t="s">
        <v>326</v>
      </c>
      <c r="N26" s="432"/>
      <c r="O26" s="432"/>
      <c r="P26" s="221" t="s">
        <v>112</v>
      </c>
      <c r="Q26" s="222">
        <f>Calculations!$E$46</f>
        <v>0</v>
      </c>
      <c r="R26" s="222">
        <f>Calculations!$F$46</f>
        <v>0</v>
      </c>
      <c r="S26" s="223">
        <v>0</v>
      </c>
      <c r="T26" s="232"/>
    </row>
    <row r="27" spans="3:20" ht="15" customHeight="1">
      <c r="C27" s="240"/>
      <c r="D27" s="357" t="s">
        <v>351</v>
      </c>
      <c r="E27" s="341"/>
      <c r="F27" s="341"/>
      <c r="G27" s="341"/>
      <c r="H27" s="341"/>
      <c r="I27" s="341"/>
      <c r="J27" s="341"/>
      <c r="K27" s="341"/>
      <c r="L27" s="342"/>
      <c r="M27" s="404" t="s">
        <v>300</v>
      </c>
      <c r="N27" s="405"/>
      <c r="O27" s="406"/>
      <c r="P27" s="141" t="s">
        <v>112</v>
      </c>
      <c r="Q27" s="180">
        <f>Calculations!$E$47</f>
        <v>1.9413100000000001</v>
      </c>
      <c r="R27" s="180">
        <f>Calculations!$F$47</f>
        <v>1.9413100000000001</v>
      </c>
      <c r="S27" s="191">
        <v>0</v>
      </c>
      <c r="T27" s="232"/>
    </row>
    <row r="28" spans="3:20" ht="15" customHeight="1">
      <c r="C28" s="240"/>
      <c r="D28" s="357" t="s">
        <v>352</v>
      </c>
      <c r="E28" s="341"/>
      <c r="F28" s="341"/>
      <c r="G28" s="341"/>
      <c r="H28" s="341"/>
      <c r="I28" s="341"/>
      <c r="J28" s="341"/>
      <c r="K28" s="341"/>
      <c r="L28" s="342"/>
      <c r="M28" s="252"/>
      <c r="N28" s="3"/>
      <c r="O28" s="3"/>
      <c r="P28" s="3"/>
      <c r="Q28" s="3"/>
      <c r="R28" s="3"/>
      <c r="S28" s="3"/>
      <c r="T28" s="232"/>
    </row>
    <row r="29" spans="3:20" ht="15" customHeight="1">
      <c r="C29" s="240"/>
      <c r="D29" s="354" t="s">
        <v>353</v>
      </c>
      <c r="E29" s="341"/>
      <c r="F29" s="341"/>
      <c r="G29" s="341"/>
      <c r="H29" s="341"/>
      <c r="I29" s="341"/>
      <c r="J29" s="341"/>
      <c r="K29" s="341"/>
      <c r="L29" s="342"/>
      <c r="M29" s="252"/>
      <c r="N29" s="3"/>
      <c r="O29" s="3"/>
      <c r="P29" s="3"/>
      <c r="Q29" s="3"/>
      <c r="R29" s="3"/>
      <c r="S29" s="3"/>
      <c r="T29" s="232"/>
    </row>
    <row r="30" spans="3:20" ht="15.75" thickBot="1">
      <c r="C30" s="260"/>
      <c r="D30" s="261"/>
      <c r="E30" s="261"/>
      <c r="F30" s="261"/>
      <c r="G30" s="261"/>
      <c r="H30" s="261"/>
      <c r="I30" s="230"/>
      <c r="J30" s="230"/>
      <c r="K30" s="230"/>
      <c r="L30" s="230"/>
      <c r="M30" s="340"/>
      <c r="N30" s="234"/>
      <c r="O30" s="234"/>
      <c r="P30" s="234"/>
      <c r="Q30" s="234"/>
      <c r="R30" s="234"/>
      <c r="S30" s="234"/>
      <c r="T30" s="233"/>
    </row>
    <row r="31" spans="3:20">
      <c r="D31" s="91"/>
      <c r="E31" s="91"/>
      <c r="F31" s="91"/>
      <c r="G31" s="91"/>
      <c r="H31" s="91"/>
      <c r="M31" s="266"/>
      <c r="N31" s="87"/>
      <c r="O31" s="87"/>
      <c r="P31" s="87"/>
      <c r="Q31" s="87"/>
      <c r="R31" s="87"/>
      <c r="S31" s="87"/>
    </row>
    <row r="32" spans="3:20">
      <c r="D32" s="91"/>
      <c r="E32" s="91"/>
      <c r="F32" s="91"/>
      <c r="G32" s="91"/>
      <c r="H32" s="385"/>
      <c r="I32" s="386"/>
      <c r="J32" s="385"/>
      <c r="M32" s="266"/>
      <c r="N32" s="87"/>
      <c r="O32" s="87"/>
      <c r="P32" s="87"/>
      <c r="Q32" s="87"/>
      <c r="R32" s="87"/>
      <c r="S32" s="87"/>
    </row>
    <row r="33" spans="2:29">
      <c r="C33" s="64"/>
      <c r="D33" s="372"/>
      <c r="F33" s="87"/>
      <c r="G33" s="263"/>
      <c r="H33" s="385"/>
      <c r="I33" s="387"/>
      <c r="J33" s="385"/>
      <c r="K33" s="263"/>
      <c r="M33" s="266"/>
      <c r="N33" s="87"/>
      <c r="O33" s="87"/>
      <c r="P33" s="87"/>
      <c r="Q33" s="87"/>
      <c r="R33" s="87"/>
      <c r="S33" s="87"/>
      <c r="T33" s="87"/>
      <c r="U33" s="87"/>
      <c r="V33" s="87"/>
      <c r="W33" s="87"/>
      <c r="X33" s="87"/>
      <c r="Y33" s="87"/>
      <c r="Z33" s="87"/>
      <c r="AA33" s="87"/>
      <c r="AB33" s="87"/>
      <c r="AC33" s="87"/>
    </row>
    <row r="34" spans="2:29">
      <c r="B34" s="91"/>
      <c r="C34" s="91"/>
      <c r="D34" s="366"/>
      <c r="F34" s="87"/>
      <c r="G34" s="87"/>
      <c r="H34" s="385"/>
      <c r="I34" s="386"/>
      <c r="J34" s="385"/>
      <c r="K34" s="87"/>
      <c r="M34" s="266"/>
      <c r="N34" s="87"/>
      <c r="O34" s="87"/>
      <c r="P34" s="87"/>
      <c r="Q34" s="87"/>
      <c r="R34" s="87"/>
      <c r="S34" s="87"/>
      <c r="T34" s="87"/>
      <c r="U34" s="87"/>
      <c r="V34" s="87"/>
      <c r="W34" s="87"/>
      <c r="X34" s="87"/>
      <c r="Y34" s="87"/>
      <c r="Z34" s="87"/>
      <c r="AA34" s="87"/>
      <c r="AB34" s="87"/>
      <c r="AC34" s="87"/>
    </row>
    <row r="35" spans="2:29">
      <c r="C35" s="91"/>
      <c r="D35" s="365"/>
      <c r="F35" s="87"/>
      <c r="G35" s="87"/>
      <c r="H35" s="385"/>
      <c r="I35" s="386"/>
      <c r="J35" s="385"/>
      <c r="K35" s="87"/>
      <c r="M35" s="266"/>
      <c r="N35" s="87"/>
      <c r="O35" s="87"/>
      <c r="P35" s="87"/>
      <c r="Q35" s="87"/>
      <c r="R35" s="87"/>
      <c r="S35" s="87"/>
      <c r="T35" s="87"/>
      <c r="U35" s="87"/>
      <c r="V35" s="87"/>
      <c r="W35" s="87"/>
      <c r="X35" s="87"/>
      <c r="Y35" s="87"/>
      <c r="Z35" s="87"/>
      <c r="AA35" s="87"/>
      <c r="AB35" s="87"/>
      <c r="AC35" s="87"/>
    </row>
    <row r="36" spans="2:29">
      <c r="B36" s="91"/>
      <c r="C36" s="91"/>
      <c r="D36" s="365"/>
      <c r="F36" s="87"/>
      <c r="G36" s="87"/>
      <c r="H36" s="385"/>
      <c r="I36" s="388"/>
      <c r="J36" s="385"/>
      <c r="K36" s="87"/>
      <c r="M36" s="90"/>
      <c r="N36" s="90"/>
      <c r="O36" s="90"/>
      <c r="P36" s="90"/>
      <c r="Q36" s="90"/>
      <c r="R36" s="90"/>
      <c r="S36" s="90"/>
      <c r="T36" s="87"/>
      <c r="U36" s="87"/>
      <c r="V36" s="87"/>
      <c r="W36" s="87"/>
      <c r="X36" s="87"/>
      <c r="Y36" s="87"/>
      <c r="Z36" s="87"/>
      <c r="AA36" s="87"/>
      <c r="AB36" s="87"/>
      <c r="AC36" s="87"/>
    </row>
    <row r="37" spans="2:29">
      <c r="B37" s="91"/>
      <c r="C37" s="91"/>
      <c r="D37" s="365"/>
      <c r="E37" s="91"/>
      <c r="F37" s="93"/>
      <c r="G37" s="87"/>
      <c r="H37" s="389"/>
      <c r="I37" s="390"/>
      <c r="J37" s="389"/>
      <c r="K37" s="87"/>
      <c r="M37" s="262"/>
      <c r="N37" s="87"/>
      <c r="O37" s="87"/>
      <c r="P37" s="87"/>
      <c r="T37" s="87"/>
      <c r="U37" s="87"/>
      <c r="V37" s="87"/>
      <c r="W37" s="87"/>
      <c r="X37" s="87"/>
      <c r="Y37" s="87"/>
      <c r="Z37" s="87"/>
      <c r="AA37" s="87"/>
      <c r="AB37" s="87"/>
      <c r="AC37" s="87"/>
    </row>
    <row r="38" spans="2:29">
      <c r="D38" s="364"/>
      <c r="H38" s="389"/>
      <c r="I38" s="390"/>
      <c r="J38" s="389"/>
      <c r="M38" s="93"/>
      <c r="N38" s="87"/>
      <c r="O38" s="87"/>
      <c r="P38" s="87"/>
    </row>
    <row r="39" spans="2:29">
      <c r="D39" s="365"/>
      <c r="H39" s="389"/>
      <c r="I39" s="390"/>
      <c r="J39" s="389"/>
      <c r="M39" s="264"/>
      <c r="N39" s="264"/>
      <c r="O39" s="264"/>
      <c r="P39" s="264"/>
      <c r="Q39" s="263"/>
      <c r="R39" s="263"/>
      <c r="S39" s="87"/>
    </row>
    <row r="40" spans="2:29">
      <c r="D40" s="364"/>
      <c r="M40" s="264"/>
      <c r="N40" s="264"/>
      <c r="O40" s="264"/>
      <c r="P40" s="264"/>
      <c r="Q40" s="87"/>
      <c r="R40" s="87"/>
      <c r="S40" s="87"/>
    </row>
    <row r="41" spans="2:29">
      <c r="D41" s="365"/>
      <c r="M41" s="265"/>
      <c r="N41" s="265"/>
      <c r="O41" s="265"/>
      <c r="P41" s="265"/>
      <c r="Q41" s="87"/>
      <c r="R41" s="87"/>
      <c r="S41" s="87"/>
    </row>
    <row r="42" spans="2:29">
      <c r="D42" s="364"/>
      <c r="M42" s="266"/>
      <c r="N42" s="267"/>
      <c r="O42" s="267"/>
      <c r="P42" s="267"/>
      <c r="Q42" s="87"/>
      <c r="R42" s="87"/>
      <c r="S42" s="87"/>
    </row>
    <row r="43" spans="2:29">
      <c r="D43" s="365"/>
      <c r="M43" s="266"/>
      <c r="N43" s="267"/>
      <c r="O43" s="267"/>
      <c r="P43" s="267"/>
      <c r="Q43" s="87"/>
      <c r="R43" s="87"/>
      <c r="S43" s="87"/>
    </row>
    <row r="44" spans="2:29">
      <c r="D44" s="371"/>
      <c r="M44" s="268"/>
      <c r="N44" s="268"/>
      <c r="O44" s="268"/>
      <c r="P44" s="268"/>
    </row>
    <row r="45" spans="2:29">
      <c r="D45" s="371"/>
      <c r="M45" s="90"/>
      <c r="N45" s="90"/>
      <c r="O45" s="90"/>
      <c r="P45" s="90"/>
    </row>
    <row r="46" spans="2:29">
      <c r="M46" s="90"/>
      <c r="N46" s="90"/>
      <c r="O46" s="90"/>
      <c r="P46" s="90"/>
    </row>
    <row r="47" spans="2:29">
      <c r="M47" s="90"/>
      <c r="N47" s="90"/>
      <c r="O47" s="90"/>
      <c r="P47" s="90"/>
    </row>
    <row r="48" spans="2:29">
      <c r="M48" s="90"/>
      <c r="N48" s="90"/>
      <c r="O48" s="90"/>
      <c r="P48" s="90"/>
    </row>
  </sheetData>
  <mergeCells count="20">
    <mergeCell ref="M27:O27"/>
    <mergeCell ref="M4:S8"/>
    <mergeCell ref="M10:N10"/>
    <mergeCell ref="O10:P10"/>
    <mergeCell ref="M15:O15"/>
    <mergeCell ref="M16:O16"/>
    <mergeCell ref="M17:O17"/>
    <mergeCell ref="M20:O20"/>
    <mergeCell ref="M21:O21"/>
    <mergeCell ref="M22:O22"/>
    <mergeCell ref="M23:O23"/>
    <mergeCell ref="M24:O24"/>
    <mergeCell ref="M25:O25"/>
    <mergeCell ref="M26:O26"/>
    <mergeCell ref="F3:G3"/>
    <mergeCell ref="F5:G5"/>
    <mergeCell ref="F8:G8"/>
    <mergeCell ref="F10:G10"/>
    <mergeCell ref="F11:G11"/>
    <mergeCell ref="F9:G9"/>
  </mergeCells>
  <pageMargins left="0.75" right="0.75" top="1" bottom="1" header="0.5" footer="0.5"/>
  <pageSetup paperSize="9" orientation="portrait" horizontalDpi="4294967292" verticalDpi="4294967292" r:id="rId1"/>
  <legacyDrawing r:id="rId2"/>
</worksheet>
</file>

<file path=xl/worksheets/sheet2.xml><?xml version="1.0" encoding="utf-8"?>
<worksheet xmlns="http://schemas.openxmlformats.org/spreadsheetml/2006/main" xmlns:r="http://schemas.openxmlformats.org/officeDocument/2006/relationships">
  <dimension ref="A1:Y111"/>
  <sheetViews>
    <sheetView workbookViewId="0">
      <selection activeCell="C13" sqref="C13"/>
    </sheetView>
  </sheetViews>
  <sheetFormatPr defaultColWidth="10.6640625" defaultRowHeight="15"/>
  <cols>
    <col min="1" max="2" width="3.44140625" style="1" customWidth="1"/>
    <col min="3" max="3" width="51.33203125" style="1" customWidth="1"/>
    <col min="4" max="16384" width="10.6640625" style="1"/>
  </cols>
  <sheetData>
    <row r="1" spans="1:25">
      <c r="A1" s="3"/>
      <c r="B1" s="3"/>
      <c r="C1" s="3"/>
      <c r="D1" s="3"/>
      <c r="E1" s="3"/>
      <c r="F1" s="3"/>
      <c r="G1" s="3"/>
      <c r="H1" s="3"/>
      <c r="I1" s="3"/>
      <c r="J1" s="3"/>
      <c r="K1" s="3"/>
      <c r="L1" s="3"/>
    </row>
    <row r="2" spans="1:25" ht="19.5">
      <c r="A2" s="3"/>
      <c r="B2" s="8" t="s">
        <v>38</v>
      </c>
      <c r="C2" s="3"/>
      <c r="D2" s="3"/>
      <c r="E2" s="3"/>
      <c r="F2" s="3"/>
      <c r="G2" s="3"/>
      <c r="H2" s="3"/>
      <c r="I2" s="3"/>
      <c r="J2" s="3"/>
      <c r="K2" s="3"/>
      <c r="L2" s="3"/>
      <c r="M2" s="3"/>
      <c r="N2" s="3"/>
      <c r="O2" s="3"/>
      <c r="P2" s="3"/>
      <c r="Q2" s="3"/>
      <c r="R2" s="3"/>
      <c r="S2" s="3"/>
      <c r="T2" s="3"/>
      <c r="U2" s="3"/>
      <c r="V2" s="3"/>
      <c r="W2" s="3"/>
      <c r="X2" s="3"/>
      <c r="Y2" s="3"/>
    </row>
    <row r="3" spans="1:25">
      <c r="A3" s="3"/>
      <c r="B3" s="3"/>
      <c r="C3" s="3"/>
      <c r="D3" s="3"/>
      <c r="E3" s="3"/>
      <c r="F3" s="3"/>
      <c r="G3" s="3"/>
      <c r="H3" s="3"/>
      <c r="I3" s="3"/>
      <c r="J3" s="3"/>
      <c r="K3" s="3"/>
      <c r="L3" s="3"/>
      <c r="M3" s="3"/>
      <c r="N3" s="3"/>
      <c r="O3" s="3"/>
      <c r="P3" s="3"/>
      <c r="Q3" s="3"/>
      <c r="R3" s="3"/>
      <c r="S3" s="3"/>
      <c r="T3" s="3"/>
      <c r="U3" s="3"/>
      <c r="V3" s="3"/>
      <c r="W3" s="3"/>
      <c r="X3" s="3"/>
      <c r="Y3" s="3"/>
    </row>
    <row r="4" spans="1:25" ht="15.75">
      <c r="A4" s="3"/>
      <c r="B4" s="3"/>
      <c r="C4" s="361" t="s">
        <v>36</v>
      </c>
      <c r="D4" s="360"/>
      <c r="E4" s="3"/>
      <c r="F4" s="3"/>
      <c r="G4" s="3"/>
      <c r="H4" s="3"/>
      <c r="I4" s="3"/>
      <c r="J4" s="3"/>
      <c r="K4" s="3"/>
      <c r="L4" s="3"/>
    </row>
    <row r="5" spans="1:25">
      <c r="A5" s="3"/>
      <c r="B5" s="3"/>
      <c r="C5" s="362" t="s">
        <v>355</v>
      </c>
      <c r="D5" s="4"/>
      <c r="E5" s="3"/>
      <c r="F5" s="3"/>
      <c r="G5" s="3"/>
      <c r="H5" s="3"/>
      <c r="I5" s="3"/>
      <c r="J5" s="3"/>
      <c r="K5" s="3"/>
      <c r="L5" s="3"/>
    </row>
    <row r="6" spans="1:25">
      <c r="A6" s="3"/>
      <c r="B6" s="363"/>
      <c r="C6" s="433" t="s">
        <v>357</v>
      </c>
      <c r="D6" s="4"/>
      <c r="E6" s="3"/>
      <c r="F6" s="3"/>
      <c r="G6" s="3"/>
      <c r="H6" s="3"/>
      <c r="I6" s="3"/>
      <c r="J6" s="3"/>
      <c r="K6" s="3"/>
      <c r="L6" s="3"/>
    </row>
    <row r="7" spans="1:25" ht="14.25" customHeight="1">
      <c r="A7" s="3"/>
      <c r="B7" s="363"/>
      <c r="C7" s="434"/>
      <c r="D7" s="4"/>
      <c r="E7" s="3"/>
      <c r="F7" s="3"/>
      <c r="G7" s="3"/>
      <c r="H7" s="3"/>
      <c r="I7" s="3"/>
      <c r="J7" s="3"/>
      <c r="K7" s="3"/>
      <c r="L7" s="3"/>
    </row>
    <row r="8" spans="1:25">
      <c r="A8" s="3"/>
      <c r="B8" s="79"/>
      <c r="C8" s="394" t="s">
        <v>383</v>
      </c>
      <c r="D8" s="4"/>
      <c r="E8" s="79"/>
      <c r="F8" s="3"/>
      <c r="G8" s="3"/>
      <c r="H8" s="3"/>
      <c r="I8" s="3"/>
      <c r="J8" s="3"/>
      <c r="K8" s="3"/>
      <c r="L8" s="3"/>
    </row>
    <row r="9" spans="1:25">
      <c r="A9" s="3"/>
      <c r="B9" s="79"/>
      <c r="C9" s="395"/>
      <c r="D9" s="4"/>
      <c r="E9" s="79"/>
      <c r="F9" s="3"/>
      <c r="G9" s="3"/>
      <c r="H9" s="3"/>
      <c r="I9" s="3"/>
      <c r="J9" s="3"/>
      <c r="K9" s="3"/>
      <c r="L9" s="3"/>
    </row>
    <row r="10" spans="1:25">
      <c r="A10" s="3"/>
      <c r="B10" s="79"/>
      <c r="C10" s="80"/>
      <c r="D10" s="4"/>
      <c r="E10" s="79"/>
      <c r="F10" s="3"/>
      <c r="G10" s="3"/>
      <c r="H10" s="3"/>
      <c r="I10" s="3"/>
      <c r="J10" s="3"/>
      <c r="K10" s="3"/>
      <c r="L10" s="3"/>
    </row>
    <row r="11" spans="1:25">
      <c r="A11" s="3"/>
      <c r="B11" s="79"/>
      <c r="C11" s="80"/>
      <c r="D11" s="4"/>
      <c r="E11" s="79"/>
      <c r="F11" s="3"/>
      <c r="G11" s="3"/>
      <c r="H11" s="3"/>
      <c r="I11" s="3"/>
      <c r="J11" s="3"/>
      <c r="K11" s="3"/>
      <c r="L11" s="3"/>
    </row>
    <row r="12" spans="1:25">
      <c r="A12" s="3"/>
      <c r="B12" s="79"/>
      <c r="C12" s="80"/>
      <c r="D12" s="4"/>
      <c r="E12" s="79"/>
      <c r="F12" s="3"/>
      <c r="G12" s="3"/>
      <c r="H12" s="3"/>
      <c r="I12" s="3"/>
      <c r="J12" s="3"/>
      <c r="K12" s="3"/>
      <c r="L12" s="3"/>
    </row>
    <row r="13" spans="1:25">
      <c r="A13" s="3"/>
      <c r="B13" s="79"/>
      <c r="C13" s="80"/>
      <c r="D13" s="4"/>
      <c r="E13" s="79"/>
      <c r="F13" s="3"/>
      <c r="G13" s="3"/>
      <c r="H13" s="3"/>
      <c r="I13" s="3"/>
      <c r="J13" s="3"/>
      <c r="K13" s="3"/>
      <c r="L13" s="3"/>
    </row>
    <row r="14" spans="1:25">
      <c r="A14" s="3"/>
      <c r="B14" s="79"/>
      <c r="C14" s="80"/>
      <c r="D14" s="5"/>
      <c r="E14" s="79"/>
      <c r="F14" s="3"/>
      <c r="G14" s="3"/>
      <c r="H14" s="3"/>
      <c r="I14" s="3"/>
      <c r="J14" s="3"/>
      <c r="K14" s="3"/>
      <c r="L14" s="3"/>
    </row>
    <row r="15" spans="1:25">
      <c r="A15" s="3"/>
      <c r="B15" s="79"/>
      <c r="C15" s="80"/>
      <c r="D15" s="79"/>
      <c r="E15" s="79"/>
      <c r="F15" s="3"/>
      <c r="G15" s="3"/>
      <c r="H15" s="3"/>
      <c r="I15" s="3"/>
      <c r="J15" s="3"/>
      <c r="K15" s="3"/>
      <c r="L15" s="3"/>
    </row>
    <row r="16" spans="1:25">
      <c r="A16" s="3"/>
      <c r="B16" s="79"/>
      <c r="C16" s="80"/>
      <c r="D16" s="79"/>
      <c r="E16" s="79"/>
      <c r="F16" s="3"/>
      <c r="G16" s="3"/>
      <c r="H16" s="3"/>
      <c r="I16" s="3"/>
      <c r="J16" s="3"/>
      <c r="K16" s="3"/>
      <c r="L16" s="3"/>
    </row>
    <row r="17" spans="1:12">
      <c r="A17" s="3"/>
      <c r="B17" s="79"/>
      <c r="C17" s="80"/>
      <c r="D17" s="79"/>
      <c r="E17" s="79"/>
      <c r="F17" s="3"/>
      <c r="G17" s="3"/>
      <c r="H17" s="3"/>
      <c r="I17" s="3"/>
      <c r="J17" s="3"/>
      <c r="K17" s="3"/>
      <c r="L17" s="3"/>
    </row>
    <row r="18" spans="1:12">
      <c r="A18" s="3"/>
      <c r="B18" s="79"/>
      <c r="C18" s="80"/>
      <c r="D18" s="79"/>
      <c r="E18" s="79"/>
      <c r="F18" s="3"/>
      <c r="G18" s="3"/>
      <c r="H18" s="3"/>
      <c r="I18" s="3"/>
      <c r="J18" s="3"/>
      <c r="K18" s="3"/>
      <c r="L18" s="3"/>
    </row>
    <row r="19" spans="1:12">
      <c r="A19" s="3"/>
      <c r="B19" s="79"/>
      <c r="C19" s="80"/>
      <c r="D19" s="79"/>
      <c r="E19" s="79"/>
      <c r="F19" s="3"/>
      <c r="G19" s="3"/>
      <c r="H19" s="3"/>
      <c r="I19" s="3"/>
      <c r="J19" s="3"/>
      <c r="K19" s="3"/>
      <c r="L19" s="3"/>
    </row>
    <row r="20" spans="1:12">
      <c r="A20" s="3"/>
      <c r="B20" s="79"/>
      <c r="C20" s="80"/>
      <c r="D20" s="79"/>
      <c r="E20" s="79"/>
      <c r="F20" s="3"/>
      <c r="G20" s="3"/>
      <c r="H20" s="3"/>
      <c r="I20" s="3"/>
      <c r="J20" s="3"/>
      <c r="K20" s="3"/>
      <c r="L20" s="3"/>
    </row>
    <row r="21" spans="1:12">
      <c r="A21" s="3"/>
      <c r="B21" s="79"/>
      <c r="C21" s="80"/>
      <c r="D21" s="79"/>
      <c r="E21" s="79"/>
      <c r="F21" s="3"/>
      <c r="G21" s="3"/>
      <c r="H21" s="3"/>
      <c r="I21" s="3"/>
      <c r="J21" s="3"/>
      <c r="K21" s="3"/>
      <c r="L21" s="3"/>
    </row>
    <row r="22" spans="1:12">
      <c r="A22" s="3"/>
      <c r="B22" s="79"/>
      <c r="C22" s="80"/>
      <c r="D22" s="79"/>
      <c r="E22" s="79"/>
      <c r="F22" s="3"/>
      <c r="G22" s="3"/>
      <c r="H22" s="3"/>
      <c r="I22" s="3"/>
      <c r="J22" s="3"/>
      <c r="K22" s="3"/>
      <c r="L22" s="3"/>
    </row>
    <row r="23" spans="1:12">
      <c r="A23" s="3"/>
      <c r="B23" s="79"/>
      <c r="C23" s="80"/>
      <c r="D23" s="79"/>
      <c r="E23" s="79"/>
      <c r="F23" s="3"/>
      <c r="G23" s="3"/>
      <c r="H23" s="3"/>
      <c r="I23" s="3"/>
      <c r="J23" s="3"/>
      <c r="K23" s="3"/>
      <c r="L23" s="3"/>
    </row>
    <row r="24" spans="1:12">
      <c r="A24" s="3"/>
      <c r="B24" s="79"/>
      <c r="C24" s="80"/>
      <c r="D24" s="79"/>
      <c r="E24" s="79"/>
      <c r="F24" s="3"/>
      <c r="G24" s="3"/>
      <c r="H24" s="3"/>
      <c r="I24" s="3"/>
      <c r="J24" s="3"/>
      <c r="K24" s="3"/>
      <c r="L24" s="3"/>
    </row>
    <row r="25" spans="1:12">
      <c r="A25" s="3"/>
      <c r="B25" s="79"/>
      <c r="C25" s="80"/>
      <c r="D25" s="79"/>
      <c r="E25" s="79"/>
      <c r="F25" s="3"/>
      <c r="G25" s="3"/>
      <c r="H25" s="3"/>
      <c r="I25" s="3"/>
      <c r="J25" s="3"/>
      <c r="K25" s="3"/>
      <c r="L25" s="3"/>
    </row>
    <row r="26" spans="1:12">
      <c r="A26" s="3"/>
      <c r="B26" s="79"/>
      <c r="C26" s="80"/>
      <c r="D26" s="79"/>
      <c r="E26" s="79"/>
      <c r="F26" s="3"/>
      <c r="G26" s="3"/>
      <c r="H26" s="3"/>
      <c r="I26" s="3"/>
      <c r="J26" s="3"/>
      <c r="K26" s="3"/>
      <c r="L26" s="3"/>
    </row>
    <row r="27" spans="1:12">
      <c r="A27" s="3"/>
      <c r="B27" s="79"/>
      <c r="C27" s="80"/>
      <c r="D27" s="79"/>
      <c r="E27" s="79"/>
      <c r="F27" s="3"/>
      <c r="G27" s="3"/>
      <c r="H27" s="3"/>
      <c r="I27" s="3"/>
      <c r="J27" s="3"/>
      <c r="K27" s="3"/>
      <c r="L27" s="3"/>
    </row>
    <row r="28" spans="1:12">
      <c r="A28" s="3"/>
      <c r="B28" s="79"/>
      <c r="C28" s="80"/>
      <c r="D28" s="79"/>
      <c r="E28" s="79"/>
      <c r="F28" s="3"/>
      <c r="G28" s="3"/>
      <c r="H28" s="3"/>
      <c r="I28" s="3"/>
      <c r="J28" s="3"/>
      <c r="K28" s="3"/>
      <c r="L28" s="3"/>
    </row>
    <row r="29" spans="1:12">
      <c r="A29" s="3"/>
      <c r="B29" s="79"/>
      <c r="C29" s="80"/>
      <c r="D29" s="79"/>
      <c r="E29" s="79"/>
      <c r="F29" s="3"/>
      <c r="G29" s="3"/>
      <c r="H29" s="3"/>
      <c r="I29" s="3"/>
      <c r="J29" s="3"/>
      <c r="K29" s="3"/>
      <c r="L29" s="3"/>
    </row>
    <row r="30" spans="1:12">
      <c r="A30" s="3"/>
      <c r="B30" s="79"/>
      <c r="C30" s="80"/>
      <c r="D30" s="79"/>
      <c r="E30" s="79"/>
      <c r="F30" s="3"/>
      <c r="G30" s="3"/>
      <c r="H30" s="3"/>
      <c r="I30" s="3"/>
      <c r="J30" s="3"/>
      <c r="K30" s="3"/>
      <c r="L30" s="3"/>
    </row>
    <row r="31" spans="1:12">
      <c r="A31" s="3"/>
      <c r="B31" s="79"/>
      <c r="C31" s="80"/>
      <c r="D31" s="79"/>
      <c r="E31" s="79"/>
      <c r="F31" s="3"/>
      <c r="G31" s="3"/>
      <c r="H31" s="3"/>
      <c r="I31" s="3"/>
      <c r="J31" s="3"/>
      <c r="K31" s="3"/>
      <c r="L31" s="3"/>
    </row>
    <row r="32" spans="1:12">
      <c r="A32" s="3"/>
      <c r="B32" s="79"/>
      <c r="C32" s="79"/>
      <c r="D32" s="79"/>
      <c r="E32" s="79"/>
      <c r="F32" s="3"/>
      <c r="G32" s="3"/>
      <c r="H32" s="3"/>
      <c r="I32" s="3"/>
      <c r="J32" s="3"/>
      <c r="K32" s="3"/>
      <c r="L32" s="3"/>
    </row>
    <row r="33" spans="1:12">
      <c r="A33" s="3"/>
      <c r="B33" s="79"/>
      <c r="C33" s="79"/>
      <c r="D33" s="79"/>
      <c r="E33" s="79"/>
      <c r="F33" s="3"/>
      <c r="G33" s="3"/>
      <c r="H33" s="3"/>
      <c r="I33" s="3"/>
      <c r="J33" s="3"/>
      <c r="K33" s="3"/>
      <c r="L33" s="3"/>
    </row>
    <row r="34" spans="1:12">
      <c r="A34" s="3"/>
      <c r="B34" s="79"/>
      <c r="C34" s="79"/>
      <c r="D34" s="79"/>
      <c r="E34" s="79"/>
      <c r="F34" s="3"/>
      <c r="G34" s="3"/>
      <c r="H34" s="3"/>
      <c r="I34" s="3"/>
      <c r="J34" s="3"/>
      <c r="K34" s="3"/>
      <c r="L34" s="3"/>
    </row>
    <row r="35" spans="1:12">
      <c r="A35" s="3"/>
      <c r="B35" s="79"/>
      <c r="C35" s="79"/>
      <c r="D35" s="79"/>
      <c r="E35" s="79"/>
      <c r="F35" s="3"/>
      <c r="G35" s="3"/>
      <c r="H35" s="3"/>
      <c r="I35" s="3"/>
      <c r="J35" s="3"/>
      <c r="K35" s="3"/>
      <c r="L35" s="3"/>
    </row>
    <row r="36" spans="1:12">
      <c r="A36" s="3"/>
      <c r="B36" s="79"/>
      <c r="C36" s="79"/>
      <c r="D36" s="79"/>
      <c r="E36" s="79"/>
      <c r="F36" s="3"/>
      <c r="G36" s="3"/>
      <c r="H36" s="3"/>
      <c r="I36" s="3"/>
      <c r="J36" s="3"/>
      <c r="K36" s="3"/>
      <c r="L36" s="3"/>
    </row>
    <row r="37" spans="1:12">
      <c r="A37" s="3"/>
      <c r="B37" s="79"/>
      <c r="C37" s="79"/>
      <c r="D37" s="79"/>
      <c r="E37" s="79"/>
      <c r="F37" s="3"/>
      <c r="G37" s="3"/>
      <c r="H37" s="3"/>
      <c r="I37" s="3"/>
      <c r="J37" s="3"/>
      <c r="K37" s="3"/>
      <c r="L37" s="3"/>
    </row>
    <row r="38" spans="1:12">
      <c r="A38" s="3"/>
      <c r="B38" s="79"/>
      <c r="C38" s="79"/>
      <c r="D38" s="79"/>
      <c r="E38" s="79"/>
      <c r="F38" s="3"/>
      <c r="G38" s="3"/>
      <c r="H38" s="3"/>
      <c r="I38" s="3"/>
      <c r="J38" s="3"/>
      <c r="K38" s="3"/>
      <c r="L38" s="3"/>
    </row>
    <row r="39" spans="1:12">
      <c r="A39" s="3"/>
      <c r="B39" s="3"/>
      <c r="C39" s="3"/>
      <c r="D39" s="3"/>
      <c r="E39" s="3"/>
      <c r="F39" s="3"/>
      <c r="G39" s="3"/>
      <c r="H39" s="3"/>
      <c r="I39" s="3"/>
      <c r="J39" s="3"/>
      <c r="K39" s="3"/>
      <c r="L39" s="3"/>
    </row>
    <row r="40" spans="1:12">
      <c r="A40" s="3"/>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c r="A45" s="3"/>
      <c r="B45" s="3"/>
      <c r="C45" s="3"/>
      <c r="D45" s="3"/>
      <c r="E45" s="3"/>
      <c r="F45" s="3"/>
      <c r="G45" s="3"/>
      <c r="H45" s="3"/>
      <c r="I45" s="3"/>
      <c r="J45" s="3"/>
      <c r="K45" s="3"/>
      <c r="L45" s="3"/>
    </row>
    <row r="46" spans="1:12">
      <c r="A46" s="3"/>
      <c r="B46" s="3"/>
      <c r="C46" s="3"/>
      <c r="D46" s="3"/>
      <c r="E46" s="3"/>
      <c r="F46" s="3"/>
      <c r="G46" s="3"/>
      <c r="H46" s="3"/>
      <c r="I46" s="3"/>
      <c r="J46" s="3"/>
      <c r="K46" s="3"/>
      <c r="L46" s="3"/>
    </row>
    <row r="47" spans="1:12">
      <c r="A47" s="3"/>
      <c r="B47" s="3"/>
      <c r="C47" s="3"/>
      <c r="D47" s="3"/>
      <c r="E47" s="3"/>
      <c r="F47" s="3"/>
      <c r="G47" s="3"/>
      <c r="H47" s="3"/>
      <c r="I47" s="3"/>
      <c r="J47" s="3"/>
      <c r="K47" s="3"/>
      <c r="L47" s="3"/>
    </row>
    <row r="48" spans="1:12">
      <c r="A48" s="3"/>
      <c r="B48" s="3"/>
      <c r="C48" s="3"/>
      <c r="D48" s="3"/>
      <c r="E48" s="3"/>
      <c r="F48" s="3"/>
      <c r="G48" s="3"/>
      <c r="H48" s="3"/>
      <c r="I48" s="3"/>
      <c r="J48" s="3"/>
      <c r="K48" s="3"/>
      <c r="L48" s="3"/>
    </row>
    <row r="49" spans="1:12">
      <c r="A49" s="3"/>
      <c r="B49" s="3"/>
      <c r="C49" s="3"/>
      <c r="D49" s="3"/>
      <c r="E49" s="3"/>
      <c r="F49" s="3"/>
      <c r="G49" s="3"/>
      <c r="H49" s="3"/>
      <c r="I49" s="3"/>
      <c r="J49" s="3"/>
      <c r="K49" s="3"/>
      <c r="L49" s="3"/>
    </row>
    <row r="50" spans="1:12">
      <c r="A50" s="3"/>
      <c r="B50" s="3"/>
      <c r="C50" s="3"/>
      <c r="D50" s="3"/>
      <c r="E50" s="3"/>
      <c r="F50" s="3"/>
      <c r="G50" s="3"/>
      <c r="H50" s="3"/>
      <c r="I50" s="3"/>
      <c r="J50" s="3"/>
      <c r="K50" s="3"/>
      <c r="L50" s="3"/>
    </row>
    <row r="51" spans="1:12">
      <c r="A51" s="3"/>
      <c r="B51" s="3"/>
    </row>
    <row r="52" spans="1:12">
      <c r="A52" s="3"/>
      <c r="B52" s="3"/>
    </row>
    <row r="53" spans="1:12">
      <c r="A53" s="3"/>
      <c r="B53" s="3"/>
    </row>
    <row r="54" spans="1:12">
      <c r="A54" s="3"/>
      <c r="B54" s="3"/>
    </row>
    <row r="55" spans="1:12">
      <c r="A55" s="3"/>
      <c r="B55" s="3"/>
    </row>
    <row r="56" spans="1:12">
      <c r="A56" s="3"/>
      <c r="B56" s="3"/>
    </row>
    <row r="57" spans="1:12">
      <c r="A57" s="3"/>
      <c r="B57" s="3"/>
    </row>
    <row r="58" spans="1:12">
      <c r="A58" s="3"/>
      <c r="B58" s="3"/>
    </row>
    <row r="59" spans="1:12">
      <c r="A59" s="3"/>
      <c r="B59" s="3"/>
    </row>
    <row r="60" spans="1:12">
      <c r="A60" s="3"/>
      <c r="B60" s="3"/>
    </row>
    <row r="61" spans="1:12">
      <c r="A61" s="3"/>
      <c r="B61" s="3"/>
    </row>
    <row r="62" spans="1:12">
      <c r="A62" s="3"/>
      <c r="B62" s="3"/>
    </row>
    <row r="63" spans="1:12">
      <c r="A63" s="3"/>
      <c r="B63" s="3"/>
    </row>
    <row r="64" spans="1:12">
      <c r="A64" s="3"/>
      <c r="B64" s="3"/>
    </row>
    <row r="65" spans="1:2">
      <c r="A65" s="3"/>
      <c r="B65" s="3"/>
    </row>
    <row r="66" spans="1:2">
      <c r="A66" s="3"/>
      <c r="B66" s="3"/>
    </row>
    <row r="67" spans="1:2">
      <c r="A67" s="3"/>
      <c r="B67" s="3"/>
    </row>
    <row r="68" spans="1:2">
      <c r="A68" s="3"/>
      <c r="B68" s="3"/>
    </row>
    <row r="69" spans="1:2">
      <c r="A69" s="3"/>
      <c r="B69" s="3"/>
    </row>
    <row r="70" spans="1:2">
      <c r="A70" s="3"/>
      <c r="B70" s="3"/>
    </row>
    <row r="71" spans="1:2">
      <c r="A71" s="3"/>
      <c r="B71" s="3"/>
    </row>
    <row r="72" spans="1:2">
      <c r="A72" s="3"/>
      <c r="B72" s="3"/>
    </row>
    <row r="73" spans="1:2">
      <c r="A73" s="3"/>
      <c r="B73" s="3"/>
    </row>
    <row r="74" spans="1:2">
      <c r="A74" s="3"/>
      <c r="B74" s="3"/>
    </row>
    <row r="75" spans="1:2">
      <c r="A75" s="3"/>
      <c r="B75" s="3"/>
    </row>
    <row r="76" spans="1:2">
      <c r="A76" s="3"/>
      <c r="B76" s="3"/>
    </row>
    <row r="77" spans="1:2">
      <c r="A77" s="3"/>
      <c r="B77" s="3"/>
    </row>
    <row r="78" spans="1:2">
      <c r="A78" s="3"/>
      <c r="B78" s="3"/>
    </row>
    <row r="79" spans="1:2">
      <c r="A79" s="3"/>
      <c r="B79" s="3"/>
    </row>
    <row r="80" spans="1:2">
      <c r="A80" s="3"/>
      <c r="B80" s="3"/>
    </row>
    <row r="81" spans="1:2">
      <c r="A81" s="3"/>
      <c r="B81" s="3"/>
    </row>
    <row r="82" spans="1:2">
      <c r="A82" s="3"/>
      <c r="B82" s="3"/>
    </row>
    <row r="83" spans="1:2">
      <c r="A83" s="3"/>
      <c r="B83" s="3"/>
    </row>
    <row r="84" spans="1:2">
      <c r="A84" s="3"/>
      <c r="B84" s="3"/>
    </row>
    <row r="85" spans="1:2">
      <c r="A85" s="3"/>
      <c r="B85" s="3"/>
    </row>
    <row r="86" spans="1:2">
      <c r="A86" s="3"/>
      <c r="B86" s="3"/>
    </row>
    <row r="87" spans="1:2">
      <c r="A87" s="3"/>
      <c r="B87" s="3"/>
    </row>
    <row r="88" spans="1:2">
      <c r="A88" s="3"/>
      <c r="B88" s="3"/>
    </row>
    <row r="89" spans="1:2">
      <c r="A89" s="3"/>
      <c r="B89" s="3"/>
    </row>
    <row r="90" spans="1:2">
      <c r="A90" s="3"/>
      <c r="B90" s="3"/>
    </row>
    <row r="91" spans="1:2">
      <c r="A91" s="3"/>
      <c r="B91" s="3"/>
    </row>
    <row r="92" spans="1:2">
      <c r="A92" s="3"/>
      <c r="B92" s="3"/>
    </row>
    <row r="93" spans="1:2">
      <c r="A93" s="3"/>
      <c r="B93" s="3"/>
    </row>
    <row r="94" spans="1:2">
      <c r="A94" s="3"/>
      <c r="B94" s="3"/>
    </row>
    <row r="95" spans="1:2">
      <c r="A95" s="3"/>
      <c r="B95" s="3"/>
    </row>
    <row r="96" spans="1:2">
      <c r="A96" s="3"/>
      <c r="B96" s="3"/>
    </row>
    <row r="97" spans="1:2">
      <c r="A97" s="3"/>
      <c r="B97" s="3"/>
    </row>
    <row r="98" spans="1:2">
      <c r="A98" s="3"/>
      <c r="B98" s="3"/>
    </row>
    <row r="99" spans="1:2">
      <c r="A99" s="3"/>
      <c r="B99" s="3"/>
    </row>
    <row r="100" spans="1:2">
      <c r="A100" s="3"/>
      <c r="B100" s="3"/>
    </row>
    <row r="101" spans="1:2">
      <c r="A101" s="3"/>
      <c r="B101" s="3"/>
    </row>
    <row r="102" spans="1:2">
      <c r="A102" s="3"/>
      <c r="B102" s="3"/>
    </row>
    <row r="103" spans="1:2">
      <c r="A103" s="3"/>
      <c r="B103" s="3"/>
    </row>
    <row r="104" spans="1:2">
      <c r="A104" s="3"/>
      <c r="B104" s="3"/>
    </row>
    <row r="105" spans="1:2">
      <c r="A105" s="3"/>
      <c r="B105" s="3"/>
    </row>
    <row r="106" spans="1:2">
      <c r="A106" s="3"/>
      <c r="B106" s="3"/>
    </row>
    <row r="107" spans="1:2">
      <c r="A107" s="3"/>
      <c r="B107" s="3"/>
    </row>
    <row r="108" spans="1:2">
      <c r="A108" s="3"/>
      <c r="B108" s="3"/>
    </row>
    <row r="109" spans="1:2">
      <c r="A109" s="3"/>
      <c r="B109" s="3"/>
    </row>
    <row r="110" spans="1:2">
      <c r="A110" s="3"/>
      <c r="B110" s="3"/>
    </row>
    <row r="111" spans="1:2">
      <c r="A111" s="3"/>
      <c r="B111" s="3"/>
    </row>
  </sheetData>
  <mergeCells count="1">
    <mergeCell ref="C6:C7"/>
  </mergeCell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Z90"/>
  <sheetViews>
    <sheetView zoomScale="115" zoomScaleNormal="115" workbookViewId="0">
      <selection activeCell="D39" sqref="D39"/>
    </sheetView>
  </sheetViews>
  <sheetFormatPr defaultColWidth="10.6640625" defaultRowHeight="15" outlineLevelCol="1"/>
  <cols>
    <col min="1" max="2" width="3.44140625" style="1" customWidth="1"/>
    <col min="3" max="3" width="9.109375" style="1" bestFit="1" customWidth="1"/>
    <col min="4" max="4" width="77.44140625" style="1" bestFit="1" customWidth="1"/>
    <col min="5" max="5" width="37.88671875" style="33" customWidth="1" outlineLevel="1"/>
    <col min="6" max="6" width="17.109375" style="1" bestFit="1" customWidth="1"/>
    <col min="7" max="16384" width="10.6640625" style="1"/>
  </cols>
  <sheetData>
    <row r="1" spans="1:26" s="3" customFormat="1"/>
    <row r="2" spans="1:26" ht="19.5">
      <c r="A2" s="3"/>
      <c r="B2" s="8" t="s">
        <v>37</v>
      </c>
      <c r="C2" s="3"/>
      <c r="D2" s="88"/>
      <c r="E2" s="79"/>
      <c r="F2" s="3"/>
      <c r="G2" s="3"/>
      <c r="H2" s="3"/>
      <c r="I2" s="3"/>
      <c r="J2" s="3"/>
      <c r="K2" s="3"/>
      <c r="L2" s="3"/>
      <c r="M2" s="3"/>
      <c r="N2" s="3"/>
      <c r="O2" s="3"/>
      <c r="P2" s="3"/>
      <c r="Q2" s="3"/>
      <c r="R2" s="3"/>
      <c r="S2" s="3"/>
      <c r="T2" s="3"/>
      <c r="U2" s="3"/>
      <c r="V2" s="3"/>
      <c r="W2" s="3"/>
      <c r="X2" s="3"/>
      <c r="Y2" s="3"/>
      <c r="Z2" s="3"/>
    </row>
    <row r="3" spans="1:26" ht="18.75">
      <c r="A3" s="3"/>
      <c r="B3" s="3"/>
      <c r="C3" s="3"/>
      <c r="D3" s="6"/>
      <c r="E3" s="6"/>
      <c r="F3" s="3"/>
      <c r="G3" s="3"/>
      <c r="H3" s="3"/>
      <c r="I3" s="3"/>
      <c r="J3" s="3"/>
      <c r="K3" s="3"/>
      <c r="L3" s="3"/>
      <c r="M3" s="3"/>
      <c r="N3" s="3"/>
      <c r="O3" s="3"/>
      <c r="P3" s="3"/>
      <c r="Q3" s="3"/>
      <c r="R3" s="3"/>
      <c r="S3" s="3"/>
      <c r="T3" s="3"/>
      <c r="U3" s="3"/>
      <c r="V3" s="3"/>
      <c r="W3" s="3"/>
      <c r="X3" s="3"/>
      <c r="Y3" s="3"/>
      <c r="Z3" s="3"/>
    </row>
    <row r="4" spans="1:26" ht="15.75">
      <c r="A4" s="3"/>
      <c r="B4" s="3"/>
      <c r="C4" s="306" t="s">
        <v>0</v>
      </c>
      <c r="D4" s="307" t="s">
        <v>337</v>
      </c>
      <c r="E4" s="308" t="s">
        <v>217</v>
      </c>
      <c r="F4" s="397" t="s">
        <v>1</v>
      </c>
      <c r="G4" s="3"/>
      <c r="H4" s="3"/>
      <c r="I4" s="3"/>
      <c r="J4" s="3"/>
      <c r="K4" s="3"/>
      <c r="L4" s="3"/>
      <c r="M4" s="3"/>
      <c r="N4" s="3"/>
      <c r="O4" s="3"/>
      <c r="P4" s="3"/>
      <c r="Q4" s="3"/>
      <c r="R4" s="3"/>
      <c r="S4" s="3"/>
      <c r="T4" s="3"/>
      <c r="U4" s="3"/>
      <c r="V4" s="3"/>
      <c r="W4" s="3"/>
      <c r="X4" s="3"/>
      <c r="Y4" s="3"/>
      <c r="Z4" s="3"/>
    </row>
    <row r="5" spans="1:26">
      <c r="A5" s="3"/>
      <c r="B5" s="3"/>
      <c r="C5" s="297">
        <v>1</v>
      </c>
      <c r="D5" s="76" t="s">
        <v>140</v>
      </c>
      <c r="E5" s="82" t="s">
        <v>242</v>
      </c>
      <c r="F5" s="396" t="s">
        <v>384</v>
      </c>
      <c r="G5" s="3"/>
      <c r="H5" s="3"/>
      <c r="I5" s="3"/>
      <c r="J5" s="3"/>
      <c r="K5" s="3"/>
      <c r="L5" s="3"/>
      <c r="M5" s="3"/>
      <c r="N5" s="3"/>
      <c r="O5" s="3"/>
      <c r="P5" s="3"/>
      <c r="Q5" s="3"/>
      <c r="R5" s="3"/>
      <c r="S5" s="3"/>
      <c r="T5" s="3"/>
      <c r="U5" s="3"/>
      <c r="V5" s="3"/>
      <c r="W5" s="3"/>
      <c r="X5" s="3"/>
      <c r="Y5" s="3"/>
      <c r="Z5" s="3"/>
    </row>
    <row r="6" spans="1:26">
      <c r="A6" s="3"/>
      <c r="B6" s="3"/>
      <c r="C6" s="297">
        <v>2</v>
      </c>
      <c r="D6" s="310" t="s">
        <v>201</v>
      </c>
      <c r="E6" s="78" t="s">
        <v>248</v>
      </c>
      <c r="F6" s="31"/>
      <c r="G6" s="3"/>
      <c r="H6" s="3"/>
      <c r="I6" s="3"/>
      <c r="J6" s="3"/>
      <c r="K6" s="3"/>
      <c r="L6" s="3"/>
      <c r="M6" s="3"/>
      <c r="N6" s="3"/>
      <c r="O6" s="3"/>
      <c r="P6" s="3"/>
      <c r="Q6" s="3"/>
      <c r="R6" s="3"/>
      <c r="S6" s="3"/>
      <c r="T6" s="3"/>
      <c r="U6" s="3"/>
      <c r="V6" s="3"/>
      <c r="W6" s="3"/>
      <c r="X6" s="3"/>
      <c r="Y6" s="3"/>
      <c r="Z6" s="3"/>
    </row>
    <row r="7" spans="1:26">
      <c r="A7" s="3"/>
      <c r="B7" s="3"/>
      <c r="C7" s="297">
        <v>3</v>
      </c>
      <c r="D7" s="76" t="s">
        <v>247</v>
      </c>
      <c r="E7" s="82" t="s">
        <v>245</v>
      </c>
      <c r="F7" s="31"/>
      <c r="G7" s="3"/>
      <c r="H7" s="3"/>
      <c r="I7" s="3"/>
      <c r="J7" s="3"/>
      <c r="K7" s="3"/>
      <c r="L7" s="3"/>
      <c r="M7" s="3"/>
      <c r="N7" s="3"/>
      <c r="O7" s="3"/>
      <c r="P7" s="3"/>
      <c r="Q7" s="3"/>
      <c r="R7" s="3"/>
      <c r="S7" s="3"/>
      <c r="T7" s="3"/>
      <c r="U7" s="3"/>
      <c r="V7" s="3"/>
      <c r="W7" s="3"/>
      <c r="X7" s="3"/>
      <c r="Y7" s="3"/>
      <c r="Z7" s="3"/>
    </row>
    <row r="8" spans="1:26">
      <c r="A8" s="3"/>
      <c r="B8" s="3"/>
      <c r="C8" s="297">
        <v>4</v>
      </c>
      <c r="D8" s="82" t="s">
        <v>188</v>
      </c>
      <c r="E8" s="82" t="s">
        <v>245</v>
      </c>
      <c r="F8" s="31"/>
      <c r="G8" s="3"/>
      <c r="H8" s="3"/>
      <c r="I8" s="3"/>
      <c r="J8" s="3"/>
      <c r="K8" s="3"/>
      <c r="L8" s="3"/>
      <c r="M8" s="3"/>
      <c r="N8" s="3"/>
      <c r="O8" s="3"/>
      <c r="P8" s="3"/>
      <c r="Q8" s="3"/>
      <c r="R8" s="3"/>
      <c r="S8" s="3"/>
      <c r="T8" s="3"/>
      <c r="U8" s="3"/>
      <c r="V8" s="3"/>
      <c r="W8" s="3"/>
      <c r="X8" s="3"/>
      <c r="Y8" s="3"/>
      <c r="Z8" s="3"/>
    </row>
    <row r="9" spans="1:26">
      <c r="A9" s="3"/>
      <c r="B9" s="3"/>
      <c r="C9" s="297">
        <v>5</v>
      </c>
      <c r="D9" s="47" t="s">
        <v>159</v>
      </c>
      <c r="E9" s="313" t="s">
        <v>251</v>
      </c>
      <c r="F9" s="31"/>
      <c r="G9" s="3"/>
      <c r="H9" s="3"/>
      <c r="I9" s="3"/>
      <c r="J9" s="3"/>
      <c r="K9" s="3"/>
      <c r="L9" s="3"/>
      <c r="M9" s="3"/>
      <c r="N9" s="3"/>
      <c r="O9" s="3"/>
      <c r="P9" s="3"/>
      <c r="Q9" s="3"/>
      <c r="R9" s="3"/>
      <c r="S9" s="3"/>
      <c r="T9" s="3"/>
      <c r="U9" s="3"/>
      <c r="V9" s="3"/>
      <c r="W9" s="3"/>
      <c r="X9" s="3"/>
      <c r="Y9" s="3"/>
      <c r="Z9" s="3"/>
    </row>
    <row r="10" spans="1:26">
      <c r="A10" s="3"/>
      <c r="B10" s="3"/>
      <c r="C10" s="297">
        <v>6</v>
      </c>
      <c r="D10" s="91" t="s">
        <v>204</v>
      </c>
      <c r="E10" s="78" t="s">
        <v>242</v>
      </c>
      <c r="F10" s="31" t="s">
        <v>387</v>
      </c>
      <c r="G10" s="3"/>
      <c r="H10" s="3"/>
      <c r="I10" s="3"/>
      <c r="J10" s="3"/>
      <c r="K10" s="3"/>
      <c r="L10" s="3"/>
      <c r="M10" s="3"/>
      <c r="N10" s="3"/>
      <c r="O10" s="3"/>
      <c r="P10" s="3"/>
      <c r="Q10" s="3"/>
      <c r="R10" s="3"/>
      <c r="S10" s="3"/>
      <c r="T10" s="3"/>
      <c r="U10" s="3"/>
      <c r="V10" s="3"/>
      <c r="W10" s="3"/>
      <c r="X10" s="3"/>
      <c r="Y10" s="3"/>
      <c r="Z10" s="3"/>
    </row>
    <row r="11" spans="1:26">
      <c r="A11" s="3"/>
      <c r="B11" s="3"/>
      <c r="C11" s="297">
        <v>7</v>
      </c>
      <c r="D11" s="312" t="s">
        <v>123</v>
      </c>
      <c r="E11" s="77" t="s">
        <v>246</v>
      </c>
      <c r="F11" s="31" t="s">
        <v>385</v>
      </c>
      <c r="G11" s="3"/>
      <c r="H11" s="3"/>
      <c r="I11" s="3"/>
      <c r="J11" s="3"/>
      <c r="K11" s="3"/>
      <c r="L11" s="3"/>
      <c r="M11" s="3"/>
      <c r="N11" s="3"/>
      <c r="O11" s="3"/>
      <c r="P11" s="3"/>
      <c r="Q11" s="3"/>
      <c r="R11" s="3"/>
      <c r="S11" s="3"/>
      <c r="T11" s="3"/>
      <c r="U11" s="3"/>
      <c r="V11" s="3"/>
      <c r="W11" s="3"/>
      <c r="X11" s="3"/>
      <c r="Y11" s="3"/>
      <c r="Z11" s="3"/>
    </row>
    <row r="12" spans="1:26">
      <c r="A12" s="3"/>
      <c r="B12" s="3"/>
      <c r="C12" s="297">
        <v>8</v>
      </c>
      <c r="D12" s="311" t="s">
        <v>184</v>
      </c>
      <c r="E12" s="311" t="s">
        <v>242</v>
      </c>
      <c r="F12" s="31" t="s">
        <v>386</v>
      </c>
      <c r="G12" s="3"/>
      <c r="H12" s="3"/>
      <c r="I12" s="3"/>
      <c r="J12" s="3"/>
      <c r="K12" s="3"/>
      <c r="L12" s="3"/>
      <c r="M12" s="3"/>
      <c r="N12" s="3"/>
      <c r="O12" s="3"/>
      <c r="P12" s="3"/>
      <c r="Q12" s="3"/>
      <c r="R12" s="3"/>
      <c r="S12" s="3"/>
      <c r="T12" s="3"/>
      <c r="U12" s="3"/>
      <c r="V12" s="3"/>
      <c r="W12" s="3"/>
      <c r="X12" s="3"/>
      <c r="Y12" s="3"/>
      <c r="Z12" s="3"/>
    </row>
    <row r="13" spans="1:26">
      <c r="A13" s="3"/>
      <c r="B13" s="3"/>
      <c r="C13" s="297">
        <v>9</v>
      </c>
      <c r="D13" s="85" t="s">
        <v>50</v>
      </c>
      <c r="E13" s="83" t="s">
        <v>249</v>
      </c>
      <c r="F13" s="31"/>
      <c r="G13" s="3"/>
      <c r="H13" s="3"/>
      <c r="I13" s="3"/>
      <c r="J13" s="3"/>
      <c r="K13" s="3"/>
      <c r="L13" s="3"/>
      <c r="M13" s="3"/>
      <c r="N13" s="3"/>
      <c r="O13" s="3"/>
      <c r="P13" s="3"/>
      <c r="Q13" s="3"/>
      <c r="R13" s="3"/>
      <c r="S13" s="3"/>
      <c r="T13" s="3"/>
      <c r="U13" s="3"/>
      <c r="V13" s="3"/>
      <c r="W13" s="3"/>
      <c r="X13" s="3"/>
      <c r="Y13" s="3"/>
      <c r="Z13" s="3"/>
    </row>
    <row r="14" spans="1:26">
      <c r="A14" s="3"/>
      <c r="B14" s="3"/>
      <c r="C14" s="297">
        <v>10</v>
      </c>
      <c r="D14" s="309" t="s">
        <v>388</v>
      </c>
      <c r="E14" s="98" t="s">
        <v>243</v>
      </c>
      <c r="F14" s="31" t="s">
        <v>390</v>
      </c>
      <c r="G14" s="3"/>
      <c r="H14" s="3"/>
      <c r="I14" s="3"/>
      <c r="J14" s="3"/>
      <c r="K14" s="3"/>
      <c r="L14" s="3"/>
      <c r="M14" s="3"/>
      <c r="N14" s="3"/>
      <c r="O14" s="3"/>
      <c r="P14" s="3"/>
      <c r="Q14" s="3"/>
      <c r="R14" s="3"/>
      <c r="S14" s="3"/>
      <c r="T14" s="3"/>
      <c r="U14" s="3"/>
      <c r="V14" s="3"/>
      <c r="W14" s="3"/>
      <c r="X14" s="3"/>
      <c r="Y14" s="3"/>
      <c r="Z14" s="3"/>
    </row>
    <row r="15" spans="1:26">
      <c r="A15" s="3"/>
      <c r="B15" s="3"/>
      <c r="C15" s="297">
        <v>11</v>
      </c>
      <c r="D15" s="391" t="s">
        <v>379</v>
      </c>
      <c r="E15" s="393" t="s">
        <v>382</v>
      </c>
      <c r="F15" s="392"/>
      <c r="G15" s="3"/>
      <c r="H15" s="3"/>
      <c r="I15" s="3"/>
      <c r="J15" s="3"/>
      <c r="K15" s="3"/>
      <c r="L15" s="3"/>
      <c r="M15" s="3"/>
      <c r="N15" s="3"/>
      <c r="O15" s="3"/>
      <c r="P15" s="3"/>
      <c r="Q15" s="3"/>
      <c r="R15" s="3"/>
      <c r="S15" s="3"/>
      <c r="T15" s="3"/>
      <c r="U15" s="3"/>
      <c r="V15" s="3"/>
      <c r="W15" s="3"/>
      <c r="X15" s="3"/>
      <c r="Y15" s="3"/>
      <c r="Z15" s="3"/>
    </row>
    <row r="16" spans="1:26">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c r="A17" s="3"/>
      <c r="B17" s="3"/>
      <c r="C17" s="3"/>
      <c r="D17" s="87"/>
      <c r="E17" s="3"/>
      <c r="F17" s="3"/>
      <c r="G17" s="3"/>
      <c r="H17" s="3"/>
      <c r="I17" s="3"/>
      <c r="J17" s="3"/>
      <c r="K17" s="3"/>
      <c r="L17" s="3"/>
      <c r="M17" s="3"/>
      <c r="N17" s="3"/>
      <c r="O17" s="3"/>
      <c r="P17" s="3"/>
      <c r="Q17" s="3"/>
      <c r="R17" s="3"/>
      <c r="S17" s="3"/>
      <c r="T17" s="3"/>
      <c r="U17" s="3"/>
      <c r="V17" s="3"/>
      <c r="W17" s="3"/>
      <c r="X17" s="3"/>
      <c r="Y17" s="3"/>
      <c r="Z17" s="3"/>
    </row>
    <row r="18" spans="1:26">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c r="C90" s="3"/>
      <c r="D90" s="3"/>
      <c r="E90" s="3"/>
      <c r="F90" s="3"/>
      <c r="G90" s="3"/>
      <c r="H90" s="3"/>
      <c r="I90" s="3"/>
      <c r="J90" s="3"/>
      <c r="K90" s="3"/>
      <c r="L90" s="3"/>
      <c r="M90" s="3"/>
      <c r="N90" s="3"/>
      <c r="O90" s="3"/>
      <c r="P90" s="3"/>
      <c r="Q90" s="3"/>
      <c r="R90" s="3"/>
      <c r="S90" s="3"/>
      <c r="T90" s="3"/>
      <c r="U90" s="3"/>
      <c r="V90" s="3"/>
      <c r="W90" s="3"/>
      <c r="X90" s="3"/>
      <c r="Y90" s="3"/>
      <c r="Z90" s="3"/>
    </row>
  </sheetData>
  <sortState ref="C5:G14">
    <sortCondition ref="D5"/>
  </sortState>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H711"/>
  <sheetViews>
    <sheetView zoomScale="70" zoomScaleNormal="70" zoomScalePageLayoutView="85" workbookViewId="0">
      <pane xSplit="3" ySplit="2" topLeftCell="D262" activePane="bottomRight" state="frozen"/>
      <selection pane="topRight" activeCell="D1" sqref="D1"/>
      <selection pane="bottomLeft" activeCell="A3" sqref="A3"/>
      <selection pane="bottomRight" activeCell="B301" sqref="B301"/>
    </sheetView>
  </sheetViews>
  <sheetFormatPr defaultColWidth="10.6640625" defaultRowHeight="12.75"/>
  <cols>
    <col min="1" max="1" width="3.44140625" style="28" customWidth="1"/>
    <col min="2" max="2" width="31.77734375" style="28" customWidth="1"/>
    <col min="3" max="3" width="4.44140625" style="51" bestFit="1" customWidth="1"/>
    <col min="4" max="4" width="100.109375" style="28" customWidth="1"/>
    <col min="5" max="5" width="12.21875" style="71" bestFit="1" customWidth="1"/>
    <col min="6" max="6" width="9.21875" style="28" customWidth="1"/>
    <col min="7" max="7" width="22.109375" style="28" bestFit="1" customWidth="1"/>
    <col min="8" max="9" width="17.88671875" style="28" bestFit="1" customWidth="1"/>
    <col min="10" max="16384" width="10.6640625" style="28"/>
  </cols>
  <sheetData>
    <row r="1" spans="1:8">
      <c r="B1" s="52"/>
    </row>
    <row r="2" spans="1:8">
      <c r="B2" s="75" t="s">
        <v>3</v>
      </c>
      <c r="C2" s="50" t="s">
        <v>4</v>
      </c>
      <c r="D2" s="49" t="s">
        <v>5</v>
      </c>
      <c r="E2" s="65" t="s">
        <v>6</v>
      </c>
    </row>
    <row r="3" spans="1:8">
      <c r="B3" s="441" t="s">
        <v>203</v>
      </c>
      <c r="D3" s="52"/>
      <c r="E3" s="66"/>
      <c r="F3" s="52"/>
      <c r="G3" s="52"/>
      <c r="H3" s="52"/>
    </row>
    <row r="4" spans="1:8">
      <c r="A4" s="53"/>
      <c r="B4" s="442"/>
      <c r="C4" s="54" t="s">
        <v>121</v>
      </c>
      <c r="D4" s="30"/>
      <c r="E4" s="60"/>
      <c r="F4" s="52"/>
      <c r="G4" s="52"/>
      <c r="H4" s="52"/>
    </row>
    <row r="5" spans="1:8">
      <c r="A5" s="53"/>
      <c r="B5" s="53"/>
      <c r="C5" s="54"/>
      <c r="D5" s="30"/>
      <c r="E5" s="60">
        <v>60</v>
      </c>
      <c r="F5" s="52" t="s">
        <v>102</v>
      </c>
      <c r="G5" s="52" t="s">
        <v>122</v>
      </c>
      <c r="H5" s="52"/>
    </row>
    <row r="6" spans="1:8">
      <c r="A6" s="53"/>
      <c r="B6" s="53"/>
      <c r="C6" s="54"/>
      <c r="D6" s="30"/>
      <c r="E6" s="60"/>
      <c r="F6" s="52"/>
      <c r="G6" s="52"/>
      <c r="H6" s="52"/>
    </row>
    <row r="7" spans="1:8">
      <c r="A7" s="53"/>
      <c r="B7" s="53"/>
      <c r="C7" s="54"/>
      <c r="D7" s="30"/>
      <c r="E7" s="60"/>
      <c r="F7" s="52"/>
      <c r="G7" s="52"/>
      <c r="H7" s="52"/>
    </row>
    <row r="8" spans="1:8">
      <c r="A8" s="53"/>
      <c r="B8" s="53"/>
      <c r="C8" s="54"/>
      <c r="D8" s="30"/>
      <c r="E8" s="60"/>
      <c r="F8" s="52"/>
      <c r="G8" s="52"/>
      <c r="H8" s="52"/>
    </row>
    <row r="9" spans="1:8">
      <c r="A9" s="53"/>
      <c r="B9" s="53"/>
      <c r="C9" s="54"/>
      <c r="D9" s="30"/>
      <c r="E9" s="60"/>
      <c r="F9" s="52"/>
      <c r="G9" s="52"/>
      <c r="H9" s="52"/>
    </row>
    <row r="10" spans="1:8">
      <c r="A10" s="53"/>
      <c r="B10" s="53"/>
      <c r="C10" s="54"/>
      <c r="D10" s="30"/>
      <c r="E10" s="60"/>
      <c r="F10" s="52"/>
      <c r="G10" s="52"/>
      <c r="H10" s="52"/>
    </row>
    <row r="11" spans="1:8">
      <c r="A11" s="53"/>
      <c r="B11" s="53"/>
      <c r="C11" s="54"/>
      <c r="D11" s="30"/>
      <c r="E11" s="60">
        <v>3200</v>
      </c>
      <c r="F11" s="52" t="s">
        <v>120</v>
      </c>
      <c r="G11" s="52" t="s">
        <v>85</v>
      </c>
      <c r="H11" s="52"/>
    </row>
    <row r="12" spans="1:8">
      <c r="A12" s="53"/>
      <c r="B12" s="53"/>
      <c r="C12" s="54" t="s">
        <v>165</v>
      </c>
      <c r="D12" s="30" t="s">
        <v>161</v>
      </c>
      <c r="E12" s="60"/>
      <c r="F12" s="52"/>
      <c r="G12" s="52"/>
      <c r="H12" s="52"/>
    </row>
    <row r="13" spans="1:8">
      <c r="A13" s="53"/>
      <c r="B13" s="53"/>
      <c r="C13" s="54"/>
      <c r="D13" s="30" t="s">
        <v>162</v>
      </c>
      <c r="E13" s="60"/>
      <c r="F13" s="52"/>
      <c r="G13" s="52"/>
      <c r="H13" s="52"/>
    </row>
    <row r="14" spans="1:8">
      <c r="A14" s="53"/>
      <c r="B14" s="30"/>
      <c r="C14" s="54"/>
      <c r="D14" s="30" t="s">
        <v>163</v>
      </c>
      <c r="E14" s="60"/>
      <c r="F14" s="52"/>
      <c r="G14" s="52"/>
      <c r="H14" s="52"/>
    </row>
    <row r="15" spans="1:8">
      <c r="A15" s="53"/>
      <c r="B15" s="53"/>
      <c r="C15" s="54"/>
      <c r="D15" s="30" t="s">
        <v>164</v>
      </c>
      <c r="E15" s="60"/>
      <c r="F15" s="52"/>
      <c r="G15" s="52"/>
      <c r="H15" s="52"/>
    </row>
    <row r="16" spans="1:8">
      <c r="A16" s="53"/>
      <c r="B16" s="53"/>
      <c r="C16" s="54"/>
      <c r="D16" s="30"/>
      <c r="E16" s="60"/>
      <c r="F16" s="52"/>
      <c r="G16" s="52"/>
      <c r="H16" s="52"/>
    </row>
    <row r="17" spans="1:8">
      <c r="A17" s="53"/>
      <c r="B17" s="53"/>
      <c r="C17" s="54"/>
      <c r="D17" s="96" t="s">
        <v>252</v>
      </c>
      <c r="E17" s="60">
        <v>0.115</v>
      </c>
      <c r="F17" s="94" t="s">
        <v>26</v>
      </c>
      <c r="G17" s="94" t="s">
        <v>255</v>
      </c>
      <c r="H17" s="52"/>
    </row>
    <row r="18" spans="1:8">
      <c r="A18" s="53"/>
      <c r="B18" s="53"/>
      <c r="C18" s="54"/>
      <c r="D18" s="96" t="s">
        <v>253</v>
      </c>
      <c r="E18" s="60"/>
      <c r="F18" s="52"/>
      <c r="G18" s="52"/>
      <c r="H18" s="52"/>
    </row>
    <row r="19" spans="1:8">
      <c r="A19" s="53"/>
      <c r="B19" s="53"/>
      <c r="C19" s="54"/>
      <c r="D19" s="96" t="s">
        <v>254</v>
      </c>
      <c r="E19" s="60"/>
      <c r="F19" s="52"/>
      <c r="G19" s="52"/>
      <c r="H19" s="52"/>
    </row>
    <row r="20" spans="1:8" s="91" customFormat="1">
      <c r="A20" s="93"/>
      <c r="B20" s="93"/>
      <c r="C20" s="95"/>
      <c r="D20" s="96"/>
      <c r="E20" s="97"/>
      <c r="F20" s="94"/>
      <c r="G20" s="94"/>
      <c r="H20" s="94"/>
    </row>
    <row r="21" spans="1:8" s="91" customFormat="1">
      <c r="A21" s="93"/>
      <c r="B21" s="93"/>
      <c r="C21" s="95" t="s">
        <v>165</v>
      </c>
      <c r="D21" s="96" t="s">
        <v>256</v>
      </c>
      <c r="E21" s="97"/>
      <c r="F21" s="94"/>
      <c r="G21" s="94"/>
      <c r="H21" s="94"/>
    </row>
    <row r="22" spans="1:8" s="91" customFormat="1">
      <c r="A22" s="93"/>
      <c r="B22" s="93"/>
      <c r="C22" s="95"/>
      <c r="D22" s="96" t="s">
        <v>257</v>
      </c>
      <c r="E22" s="97"/>
      <c r="F22" s="94"/>
      <c r="G22" s="94"/>
      <c r="H22" s="94"/>
    </row>
    <row r="23" spans="1:8" s="91" customFormat="1">
      <c r="A23" s="93"/>
      <c r="B23" s="93"/>
      <c r="C23" s="95"/>
      <c r="D23" s="96" t="s">
        <v>258</v>
      </c>
      <c r="E23" s="97"/>
      <c r="F23" s="94"/>
      <c r="G23" s="94"/>
      <c r="H23" s="94"/>
    </row>
    <row r="24" spans="1:8">
      <c r="A24" s="53"/>
      <c r="B24" s="53"/>
      <c r="C24" s="54"/>
      <c r="D24" s="30"/>
      <c r="E24" s="60"/>
      <c r="F24" s="52"/>
      <c r="G24" s="52"/>
      <c r="H24" s="52"/>
    </row>
    <row r="25" spans="1:8">
      <c r="A25" s="53"/>
      <c r="B25" s="53"/>
      <c r="C25" s="95" t="s">
        <v>170</v>
      </c>
      <c r="D25" s="96" t="s">
        <v>259</v>
      </c>
      <c r="E25" s="60">
        <v>3000</v>
      </c>
      <c r="F25" s="94" t="s">
        <v>13</v>
      </c>
      <c r="G25" s="94" t="s">
        <v>222</v>
      </c>
      <c r="H25" s="52"/>
    </row>
    <row r="26" spans="1:8">
      <c r="A26" s="53"/>
      <c r="B26" s="53"/>
      <c r="C26" s="54"/>
      <c r="D26" s="96" t="s">
        <v>260</v>
      </c>
      <c r="E26" s="60"/>
      <c r="F26" s="52"/>
      <c r="G26" s="52"/>
      <c r="H26" s="52"/>
    </row>
    <row r="27" spans="1:8">
      <c r="A27" s="53"/>
      <c r="B27" s="53"/>
      <c r="C27" s="54"/>
      <c r="D27" s="30"/>
      <c r="E27" s="60"/>
      <c r="F27" s="52"/>
      <c r="G27" s="52"/>
      <c r="H27" s="52"/>
    </row>
    <row r="28" spans="1:8">
      <c r="A28" s="53"/>
      <c r="B28" s="53"/>
      <c r="C28" s="54" t="s">
        <v>170</v>
      </c>
      <c r="D28" s="30" t="s">
        <v>166</v>
      </c>
      <c r="E28" s="60"/>
      <c r="F28" s="52"/>
      <c r="G28" s="52"/>
      <c r="H28" s="52"/>
    </row>
    <row r="29" spans="1:8">
      <c r="A29" s="53"/>
      <c r="B29" s="53"/>
      <c r="C29" s="54"/>
      <c r="D29" s="30" t="s">
        <v>167</v>
      </c>
      <c r="E29" s="60"/>
      <c r="F29" s="52"/>
      <c r="G29" s="52"/>
      <c r="H29" s="52"/>
    </row>
    <row r="30" spans="1:8">
      <c r="A30" s="53"/>
      <c r="B30" s="53"/>
      <c r="C30" s="54"/>
      <c r="D30" s="30" t="s">
        <v>168</v>
      </c>
      <c r="E30" s="60"/>
      <c r="F30" s="52"/>
      <c r="G30" s="52"/>
      <c r="H30" s="52"/>
    </row>
    <row r="31" spans="1:8">
      <c r="A31" s="53"/>
      <c r="B31" s="53"/>
      <c r="C31" s="54"/>
      <c r="D31" s="30" t="s">
        <v>169</v>
      </c>
      <c r="E31" s="60"/>
      <c r="F31" s="52"/>
      <c r="G31" s="52"/>
      <c r="H31" s="52"/>
    </row>
    <row r="32" spans="1:8">
      <c r="A32" s="53"/>
      <c r="B32" s="53"/>
      <c r="C32" s="54"/>
      <c r="D32" s="30"/>
      <c r="E32" s="60"/>
      <c r="F32" s="52"/>
      <c r="G32" s="52"/>
      <c r="H32" s="52"/>
    </row>
    <row r="33" spans="1:8">
      <c r="A33" s="53"/>
      <c r="B33" s="53"/>
      <c r="C33" s="54"/>
      <c r="D33" s="30"/>
      <c r="E33" s="60"/>
      <c r="F33" s="52"/>
      <c r="G33" s="52"/>
      <c r="H33" s="52"/>
    </row>
    <row r="34" spans="1:8">
      <c r="A34" s="53"/>
      <c r="B34" s="53"/>
      <c r="C34" s="54"/>
      <c r="D34" s="30"/>
      <c r="E34" s="60"/>
      <c r="F34" s="52"/>
      <c r="G34" s="52"/>
      <c r="H34" s="52"/>
    </row>
    <row r="35" spans="1:8">
      <c r="A35" s="53"/>
      <c r="B35" s="53"/>
      <c r="C35" s="54"/>
      <c r="D35" s="30"/>
      <c r="E35" s="60"/>
      <c r="F35" s="52"/>
      <c r="G35" s="52"/>
      <c r="H35" s="52"/>
    </row>
    <row r="36" spans="1:8">
      <c r="A36" s="53"/>
      <c r="B36" s="53"/>
      <c r="C36" s="54"/>
      <c r="D36" s="30"/>
      <c r="E36" s="60"/>
      <c r="F36" s="52"/>
      <c r="G36" s="52"/>
      <c r="H36" s="52"/>
    </row>
    <row r="37" spans="1:8">
      <c r="A37" s="53"/>
      <c r="B37" s="53"/>
      <c r="C37" s="54"/>
      <c r="D37" s="30"/>
      <c r="E37" s="60"/>
      <c r="F37" s="52"/>
      <c r="G37" s="52"/>
      <c r="H37" s="52"/>
    </row>
    <row r="38" spans="1:8">
      <c r="A38" s="53"/>
      <c r="B38" s="53"/>
      <c r="C38" s="54"/>
      <c r="D38" s="30"/>
      <c r="E38" s="60"/>
      <c r="F38" s="52"/>
      <c r="G38" s="52"/>
      <c r="H38" s="52"/>
    </row>
    <row r="39" spans="1:8">
      <c r="A39" s="53"/>
      <c r="B39" s="53"/>
      <c r="C39" s="54"/>
      <c r="D39" s="30"/>
      <c r="E39" s="60"/>
      <c r="F39" s="52"/>
      <c r="G39" s="52"/>
      <c r="H39" s="52"/>
    </row>
    <row r="40" spans="1:8" s="91" customFormat="1">
      <c r="A40" s="93"/>
      <c r="B40" s="93"/>
      <c r="C40" s="95"/>
      <c r="D40" s="96"/>
      <c r="E40" s="97"/>
      <c r="F40" s="94"/>
      <c r="G40" s="94"/>
      <c r="H40" s="94"/>
    </row>
    <row r="41" spans="1:8" s="91" customFormat="1">
      <c r="A41" s="93"/>
      <c r="B41" s="93"/>
      <c r="C41" s="95"/>
      <c r="D41" s="96"/>
      <c r="E41" s="97"/>
      <c r="F41" s="94"/>
      <c r="G41" s="94"/>
      <c r="H41" s="94"/>
    </row>
    <row r="42" spans="1:8" s="91" customFormat="1">
      <c r="A42" s="93"/>
      <c r="B42" s="93"/>
      <c r="C42" s="95"/>
      <c r="D42" s="96"/>
      <c r="E42" s="97"/>
      <c r="F42" s="94"/>
      <c r="G42" s="94"/>
      <c r="H42" s="94"/>
    </row>
    <row r="43" spans="1:8" s="91" customFormat="1">
      <c r="A43" s="93"/>
      <c r="B43" s="93"/>
      <c r="C43" s="95"/>
      <c r="D43" s="96"/>
      <c r="E43" s="97"/>
      <c r="F43" s="94"/>
      <c r="G43" s="94"/>
      <c r="H43" s="94"/>
    </row>
    <row r="44" spans="1:8" s="91" customFormat="1">
      <c r="A44" s="93"/>
      <c r="B44" s="93"/>
      <c r="C44" s="95"/>
      <c r="D44" s="96"/>
      <c r="E44" s="97"/>
      <c r="F44" s="94"/>
      <c r="G44" s="94"/>
      <c r="H44" s="94"/>
    </row>
    <row r="45" spans="1:8" s="91" customFormat="1">
      <c r="A45" s="93"/>
      <c r="B45" s="93"/>
      <c r="C45" s="95"/>
      <c r="D45" s="96"/>
      <c r="E45" s="97"/>
      <c r="F45" s="94"/>
      <c r="G45" s="94"/>
      <c r="H45" s="94"/>
    </row>
    <row r="46" spans="1:8" s="91" customFormat="1">
      <c r="A46" s="93"/>
      <c r="B46" s="93"/>
      <c r="C46" s="95"/>
      <c r="D46" s="96"/>
      <c r="E46" s="97"/>
      <c r="F46" s="94"/>
      <c r="G46" s="94"/>
      <c r="H46" s="94"/>
    </row>
    <row r="47" spans="1:8" s="91" customFormat="1">
      <c r="A47" s="93"/>
      <c r="B47" s="93"/>
      <c r="C47" s="95"/>
      <c r="D47" s="96"/>
      <c r="E47" s="97"/>
      <c r="F47" s="94"/>
      <c r="G47" s="94"/>
      <c r="H47" s="94"/>
    </row>
    <row r="48" spans="1:8" s="91" customFormat="1">
      <c r="A48" s="93"/>
      <c r="B48" s="93"/>
      <c r="C48" s="95"/>
      <c r="D48" s="96"/>
      <c r="E48" s="97"/>
      <c r="F48" s="94"/>
      <c r="G48" s="94"/>
      <c r="H48" s="94"/>
    </row>
    <row r="49" spans="1:8" s="91" customFormat="1">
      <c r="A49" s="93"/>
      <c r="B49" s="93"/>
      <c r="C49" s="95"/>
      <c r="D49" s="96"/>
      <c r="E49" s="97"/>
      <c r="F49" s="94"/>
      <c r="G49" s="94"/>
      <c r="H49" s="94"/>
    </row>
    <row r="50" spans="1:8" s="91" customFormat="1">
      <c r="A50" s="93"/>
      <c r="B50" s="93"/>
      <c r="C50" s="95"/>
      <c r="D50" s="96"/>
      <c r="E50" s="97"/>
      <c r="F50" s="94"/>
      <c r="G50" s="94"/>
      <c r="H50" s="94"/>
    </row>
    <row r="51" spans="1:8">
      <c r="A51" s="53"/>
      <c r="B51" s="53"/>
      <c r="C51" s="95" t="s">
        <v>269</v>
      </c>
      <c r="D51" s="96" t="s">
        <v>261</v>
      </c>
      <c r="E51" s="60"/>
      <c r="F51" s="52"/>
      <c r="G51" s="52"/>
      <c r="H51" s="52"/>
    </row>
    <row r="52" spans="1:8">
      <c r="A52" s="53"/>
      <c r="B52" s="53"/>
      <c r="C52" s="54"/>
      <c r="D52" s="96" t="s">
        <v>262</v>
      </c>
      <c r="E52" s="60"/>
      <c r="F52" s="52"/>
      <c r="G52" s="52"/>
      <c r="H52" s="52"/>
    </row>
    <row r="53" spans="1:8">
      <c r="A53" s="53"/>
      <c r="B53" s="53"/>
      <c r="C53" s="54"/>
      <c r="D53" s="96" t="s">
        <v>263</v>
      </c>
      <c r="E53" s="60"/>
      <c r="F53" s="52"/>
      <c r="G53" s="52"/>
      <c r="H53" s="52"/>
    </row>
    <row r="54" spans="1:8">
      <c r="A54" s="53"/>
      <c r="B54" s="53"/>
      <c r="C54" s="54"/>
      <c r="D54" s="96" t="s">
        <v>264</v>
      </c>
      <c r="E54" s="60"/>
      <c r="F54" s="52"/>
      <c r="G54" s="52"/>
      <c r="H54" s="52"/>
    </row>
    <row r="55" spans="1:8">
      <c r="A55" s="53"/>
      <c r="B55" s="53"/>
      <c r="C55" s="54"/>
      <c r="D55" s="96" t="s">
        <v>265</v>
      </c>
      <c r="E55" s="60"/>
      <c r="F55" s="52"/>
      <c r="G55" s="52"/>
      <c r="H55" s="52"/>
    </row>
    <row r="56" spans="1:8">
      <c r="A56" s="53"/>
      <c r="B56" s="53"/>
      <c r="C56" s="54"/>
      <c r="D56" s="96" t="s">
        <v>266</v>
      </c>
      <c r="E56" s="60"/>
      <c r="F56" s="52"/>
      <c r="G56" s="52"/>
      <c r="H56" s="52"/>
    </row>
    <row r="57" spans="1:8">
      <c r="A57" s="53"/>
      <c r="B57" s="53"/>
      <c r="C57" s="54"/>
      <c r="D57" s="96" t="s">
        <v>267</v>
      </c>
      <c r="E57" s="60"/>
      <c r="F57" s="52"/>
      <c r="G57" s="52"/>
      <c r="H57" s="52"/>
    </row>
    <row r="58" spans="1:8">
      <c r="A58" s="53"/>
      <c r="B58" s="53"/>
      <c r="C58" s="54"/>
      <c r="D58" s="96" t="s">
        <v>268</v>
      </c>
      <c r="E58" s="60"/>
      <c r="F58" s="52"/>
      <c r="G58" s="52"/>
      <c r="H58" s="52"/>
    </row>
    <row r="59" spans="1:8">
      <c r="A59" s="53"/>
      <c r="B59" s="53"/>
      <c r="C59" s="54"/>
      <c r="D59" s="96"/>
      <c r="E59" s="60"/>
      <c r="F59" s="52"/>
      <c r="G59" s="52"/>
      <c r="H59" s="52"/>
    </row>
    <row r="60" spans="1:8">
      <c r="A60" s="53"/>
      <c r="B60" s="53"/>
      <c r="C60" s="54" t="s">
        <v>179</v>
      </c>
      <c r="D60" s="30" t="s">
        <v>178</v>
      </c>
      <c r="E60" s="62">
        <v>1.4999999999999999E-2</v>
      </c>
      <c r="F60" s="52" t="s">
        <v>26</v>
      </c>
      <c r="G60" s="52" t="s">
        <v>180</v>
      </c>
      <c r="H60" s="52"/>
    </row>
    <row r="61" spans="1:8">
      <c r="A61" s="53"/>
      <c r="B61" s="53"/>
      <c r="C61" s="54"/>
      <c r="D61" s="30"/>
      <c r="E61" s="60"/>
      <c r="F61" s="52"/>
      <c r="G61" s="52"/>
      <c r="H61" s="52"/>
    </row>
    <row r="62" spans="1:8">
      <c r="A62" s="53"/>
      <c r="B62" s="30"/>
      <c r="C62" s="54" t="s">
        <v>182</v>
      </c>
      <c r="D62" s="30" t="s">
        <v>181</v>
      </c>
      <c r="E62" s="60">
        <v>2</v>
      </c>
      <c r="F62" s="52" t="s">
        <v>80</v>
      </c>
      <c r="G62" s="52" t="s">
        <v>63</v>
      </c>
      <c r="H62" s="52"/>
    </row>
    <row r="63" spans="1:8">
      <c r="A63" s="53"/>
      <c r="B63" s="30"/>
      <c r="C63" s="54"/>
      <c r="D63" s="30"/>
      <c r="E63" s="60"/>
      <c r="F63" s="52"/>
      <c r="G63" s="52"/>
      <c r="H63" s="52"/>
    </row>
    <row r="64" spans="1:8">
      <c r="A64" s="53"/>
      <c r="B64" s="55"/>
      <c r="C64" s="56"/>
      <c r="D64" s="55"/>
      <c r="E64" s="57"/>
      <c r="F64" s="52"/>
      <c r="G64" s="52"/>
      <c r="H64" s="52"/>
    </row>
    <row r="65" spans="1:8">
      <c r="A65" s="53"/>
      <c r="B65" s="74" t="s">
        <v>188</v>
      </c>
      <c r="C65" s="54">
        <v>86</v>
      </c>
      <c r="D65" s="58"/>
      <c r="E65" s="60"/>
      <c r="F65" s="52"/>
      <c r="G65" s="52"/>
      <c r="H65" s="52"/>
    </row>
    <row r="66" spans="1:8">
      <c r="A66" s="53"/>
      <c r="B66" s="30"/>
      <c r="C66" s="54"/>
      <c r="D66" s="30"/>
      <c r="E66" s="60"/>
      <c r="F66" s="52"/>
      <c r="G66" s="52"/>
      <c r="H66" s="52"/>
    </row>
    <row r="67" spans="1:8">
      <c r="A67" s="53"/>
      <c r="B67" s="30"/>
      <c r="C67" s="54"/>
      <c r="D67" s="30"/>
      <c r="E67" s="60"/>
      <c r="F67" s="52"/>
      <c r="G67" s="59" t="s">
        <v>177</v>
      </c>
      <c r="H67" s="52"/>
    </row>
    <row r="68" spans="1:8">
      <c r="A68" s="53"/>
      <c r="B68" s="30"/>
      <c r="C68" s="54"/>
      <c r="D68" s="30"/>
      <c r="E68" s="62" t="s">
        <v>119</v>
      </c>
      <c r="F68" s="52" t="s">
        <v>26</v>
      </c>
      <c r="G68" s="52" t="s">
        <v>74</v>
      </c>
      <c r="H68" s="52"/>
    </row>
    <row r="69" spans="1:8">
      <c r="A69" s="53"/>
      <c r="B69" s="30"/>
      <c r="C69" s="54"/>
      <c r="D69" s="58"/>
      <c r="E69" s="60">
        <v>6</v>
      </c>
      <c r="F69" s="52" t="s">
        <v>75</v>
      </c>
      <c r="G69" s="61" t="s">
        <v>76</v>
      </c>
      <c r="H69" s="52"/>
    </row>
    <row r="70" spans="1:8">
      <c r="A70" s="53"/>
      <c r="B70" s="30"/>
      <c r="C70" s="54"/>
      <c r="D70" s="30"/>
      <c r="E70" s="60">
        <v>60</v>
      </c>
      <c r="F70" s="52" t="s">
        <v>75</v>
      </c>
      <c r="G70" s="61" t="s">
        <v>44</v>
      </c>
      <c r="H70" s="52"/>
    </row>
    <row r="71" spans="1:8">
      <c r="A71" s="53"/>
      <c r="B71" s="30"/>
      <c r="C71" s="54"/>
      <c r="D71" s="30"/>
      <c r="E71" s="60">
        <v>72000</v>
      </c>
      <c r="F71" s="52" t="s">
        <v>77</v>
      </c>
      <c r="G71" s="61" t="s">
        <v>78</v>
      </c>
      <c r="H71" s="52"/>
    </row>
    <row r="72" spans="1:8">
      <c r="A72" s="53"/>
      <c r="B72" s="30"/>
      <c r="C72" s="54"/>
      <c r="D72" s="30"/>
      <c r="E72" s="60">
        <v>10000</v>
      </c>
      <c r="F72" s="52" t="s">
        <v>77</v>
      </c>
      <c r="G72" s="61" t="s">
        <v>79</v>
      </c>
      <c r="H72" s="52"/>
    </row>
    <row r="73" spans="1:8">
      <c r="A73" s="53"/>
      <c r="B73" s="30"/>
      <c r="C73" s="54"/>
      <c r="D73" s="58"/>
      <c r="E73" s="60">
        <v>0.6</v>
      </c>
      <c r="F73" s="52" t="s">
        <v>80</v>
      </c>
      <c r="G73" s="61" t="s">
        <v>81</v>
      </c>
      <c r="H73" s="52"/>
    </row>
    <row r="74" spans="1:8">
      <c r="A74" s="53"/>
      <c r="B74" s="53"/>
      <c r="C74" s="54"/>
      <c r="D74" s="30"/>
      <c r="E74" s="62">
        <v>0.90800000000000003</v>
      </c>
      <c r="F74" s="52" t="s">
        <v>26</v>
      </c>
      <c r="G74" s="61" t="s">
        <v>82</v>
      </c>
      <c r="H74" s="52"/>
    </row>
    <row r="75" spans="1:8">
      <c r="A75" s="53"/>
      <c r="B75" s="53"/>
      <c r="C75" s="54"/>
      <c r="D75" s="30"/>
      <c r="E75" s="60">
        <v>3.6</v>
      </c>
      <c r="F75" s="52" t="s">
        <v>83</v>
      </c>
      <c r="G75" s="61" t="s">
        <v>84</v>
      </c>
      <c r="H75" s="52"/>
    </row>
    <row r="76" spans="1:8">
      <c r="A76" s="53"/>
      <c r="B76" s="53"/>
      <c r="C76" s="54"/>
      <c r="D76" s="30"/>
      <c r="E76" s="60">
        <v>3529</v>
      </c>
      <c r="F76" s="52" t="s">
        <v>91</v>
      </c>
      <c r="G76" s="61" t="s">
        <v>85</v>
      </c>
      <c r="H76" s="52"/>
    </row>
    <row r="77" spans="1:8">
      <c r="A77" s="53"/>
      <c r="B77" s="53"/>
      <c r="C77" s="54"/>
      <c r="D77" s="58"/>
      <c r="E77" s="62" t="s">
        <v>119</v>
      </c>
      <c r="F77" s="52" t="s">
        <v>26</v>
      </c>
      <c r="G77" s="52" t="s">
        <v>58</v>
      </c>
      <c r="H77" s="52"/>
    </row>
    <row r="78" spans="1:8">
      <c r="A78" s="53"/>
      <c r="B78" s="53"/>
      <c r="C78" s="54"/>
      <c r="D78" s="30"/>
      <c r="E78" s="60" t="s">
        <v>86</v>
      </c>
      <c r="F78" s="52" t="s">
        <v>80</v>
      </c>
      <c r="G78" s="52" t="s">
        <v>87</v>
      </c>
      <c r="H78" s="52"/>
    </row>
    <row r="79" spans="1:8">
      <c r="A79" s="53"/>
      <c r="B79" s="53"/>
      <c r="C79" s="54"/>
      <c r="D79" s="30"/>
      <c r="E79" s="60">
        <v>5238</v>
      </c>
      <c r="F79" s="52" t="s">
        <v>213</v>
      </c>
      <c r="G79" s="52" t="s">
        <v>215</v>
      </c>
      <c r="H79" s="52"/>
    </row>
    <row r="80" spans="1:8">
      <c r="A80" s="53"/>
      <c r="B80" s="53"/>
      <c r="C80" s="54"/>
      <c r="D80" s="30"/>
      <c r="E80" s="60">
        <v>3300</v>
      </c>
      <c r="F80" s="52" t="s">
        <v>13</v>
      </c>
      <c r="G80" s="52" t="s">
        <v>222</v>
      </c>
      <c r="H80" s="52"/>
    </row>
    <row r="81" spans="1:8">
      <c r="A81" s="53"/>
      <c r="B81" s="53"/>
      <c r="C81" s="54"/>
      <c r="D81" s="30"/>
      <c r="E81" s="60">
        <v>1</v>
      </c>
      <c r="F81" s="52" t="s">
        <v>26</v>
      </c>
      <c r="G81" s="52" t="s">
        <v>227</v>
      </c>
      <c r="H81" s="52"/>
    </row>
    <row r="82" spans="1:8">
      <c r="A82" s="53"/>
      <c r="B82" s="53"/>
      <c r="C82" s="54"/>
      <c r="D82" s="30"/>
      <c r="E82" s="60"/>
      <c r="F82" s="52"/>
      <c r="G82" s="52"/>
      <c r="H82" s="52"/>
    </row>
    <row r="83" spans="1:8">
      <c r="A83" s="53"/>
      <c r="B83" s="53"/>
      <c r="C83" s="54"/>
      <c r="D83" s="30"/>
      <c r="E83" s="142"/>
      <c r="F83" s="96"/>
      <c r="G83" s="96"/>
      <c r="H83" s="52"/>
    </row>
    <row r="84" spans="1:8">
      <c r="A84" s="53"/>
      <c r="B84" s="53"/>
      <c r="C84" s="54"/>
      <c r="D84" s="30"/>
      <c r="E84" s="60"/>
      <c r="F84" s="52"/>
      <c r="G84" s="52"/>
      <c r="H84" s="52"/>
    </row>
    <row r="85" spans="1:8">
      <c r="A85" s="53"/>
      <c r="B85" s="53"/>
      <c r="C85" s="54"/>
      <c r="D85" s="30"/>
      <c r="E85" s="60"/>
      <c r="F85" s="52"/>
      <c r="G85" s="52"/>
      <c r="H85" s="52"/>
    </row>
    <row r="86" spans="1:8">
      <c r="A86" s="53"/>
      <c r="B86" s="53"/>
      <c r="C86" s="54"/>
      <c r="D86" s="30"/>
      <c r="E86" s="60"/>
      <c r="F86" s="52"/>
      <c r="G86" s="52"/>
      <c r="H86" s="52"/>
    </row>
    <row r="87" spans="1:8">
      <c r="A87" s="53"/>
      <c r="B87" s="53"/>
      <c r="C87" s="54"/>
      <c r="D87" s="30"/>
      <c r="E87" s="60"/>
      <c r="F87" s="52"/>
      <c r="G87" s="52"/>
      <c r="H87" s="52"/>
    </row>
    <row r="88" spans="1:8">
      <c r="A88" s="53"/>
      <c r="B88" s="53"/>
      <c r="C88" s="54"/>
      <c r="D88" s="30"/>
      <c r="E88" s="60"/>
      <c r="F88" s="52"/>
      <c r="G88" s="52"/>
      <c r="H88" s="52"/>
    </row>
    <row r="89" spans="1:8">
      <c r="A89" s="53"/>
      <c r="B89" s="53"/>
      <c r="C89" s="54"/>
      <c r="D89" s="30"/>
      <c r="E89" s="60"/>
      <c r="F89" s="52"/>
      <c r="G89" s="52"/>
      <c r="H89" s="52"/>
    </row>
    <row r="90" spans="1:8">
      <c r="A90" s="53"/>
      <c r="B90" s="53"/>
      <c r="C90" s="54"/>
      <c r="D90" s="30"/>
      <c r="E90" s="60"/>
      <c r="F90" s="52"/>
      <c r="G90" s="52"/>
      <c r="H90" s="52"/>
    </row>
    <row r="91" spans="1:8">
      <c r="A91" s="53"/>
      <c r="B91" s="53"/>
      <c r="C91" s="54"/>
      <c r="D91" s="30"/>
      <c r="E91" s="60"/>
      <c r="F91" s="52"/>
      <c r="G91" s="52"/>
      <c r="H91" s="52"/>
    </row>
    <row r="92" spans="1:8">
      <c r="A92" s="53"/>
      <c r="B92" s="53"/>
      <c r="C92" s="54"/>
      <c r="D92" s="30"/>
      <c r="E92" s="60"/>
      <c r="F92" s="52"/>
      <c r="G92" s="52"/>
      <c r="H92" s="52"/>
    </row>
    <row r="93" spans="1:8">
      <c r="A93" s="53"/>
      <c r="B93" s="53"/>
      <c r="C93" s="54"/>
      <c r="D93" s="30"/>
      <c r="E93" s="60"/>
      <c r="F93" s="52"/>
      <c r="G93" s="52"/>
      <c r="H93" s="52"/>
    </row>
    <row r="94" spans="1:8">
      <c r="A94" s="53"/>
      <c r="B94" s="53"/>
      <c r="C94" s="54"/>
      <c r="D94" s="30"/>
      <c r="E94" s="60"/>
      <c r="F94" s="52"/>
      <c r="G94" s="52"/>
      <c r="H94" s="52"/>
    </row>
    <row r="95" spans="1:8">
      <c r="A95" s="53"/>
      <c r="B95" s="53"/>
      <c r="C95" s="54"/>
      <c r="D95" s="58"/>
      <c r="E95" s="60"/>
      <c r="F95" s="52"/>
      <c r="G95" s="52"/>
      <c r="H95" s="52"/>
    </row>
    <row r="96" spans="1:8">
      <c r="A96" s="53"/>
      <c r="B96" s="53"/>
      <c r="C96" s="54"/>
      <c r="D96" s="30"/>
      <c r="E96" s="60"/>
      <c r="F96" s="52"/>
      <c r="G96" s="52"/>
      <c r="H96" s="52"/>
    </row>
    <row r="97" spans="1:8">
      <c r="A97" s="53"/>
      <c r="B97" s="53"/>
      <c r="C97" s="54"/>
      <c r="D97" s="30"/>
      <c r="E97" s="60"/>
      <c r="F97" s="52"/>
      <c r="G97" s="52"/>
      <c r="H97" s="52"/>
    </row>
    <row r="98" spans="1:8">
      <c r="A98" s="53"/>
      <c r="B98" s="53"/>
      <c r="C98" s="54"/>
      <c r="D98" s="30"/>
      <c r="E98" s="60"/>
      <c r="F98" s="52"/>
      <c r="G98" s="52"/>
      <c r="H98" s="52"/>
    </row>
    <row r="99" spans="1:8">
      <c r="A99" s="53"/>
      <c r="B99" s="53"/>
      <c r="C99" s="54"/>
      <c r="D99" s="58"/>
      <c r="E99" s="60"/>
      <c r="F99" s="52"/>
      <c r="G99" s="52"/>
      <c r="H99" s="52"/>
    </row>
    <row r="100" spans="1:8">
      <c r="A100" s="53"/>
      <c r="B100" s="53"/>
      <c r="C100" s="54"/>
      <c r="D100" s="30"/>
      <c r="E100" s="60"/>
      <c r="F100" s="52"/>
      <c r="G100" s="52"/>
      <c r="H100" s="52"/>
    </row>
    <row r="101" spans="1:8">
      <c r="A101" s="53"/>
      <c r="B101" s="53"/>
      <c r="C101" s="54"/>
      <c r="D101" s="30"/>
      <c r="E101" s="60"/>
      <c r="F101" s="52"/>
      <c r="G101" s="52"/>
      <c r="H101" s="52"/>
    </row>
    <row r="102" spans="1:8">
      <c r="A102" s="53"/>
      <c r="B102" s="53"/>
      <c r="C102" s="54"/>
      <c r="D102" s="30"/>
      <c r="E102" s="60"/>
      <c r="F102" s="52"/>
      <c r="G102" s="52"/>
      <c r="H102" s="52"/>
    </row>
    <row r="103" spans="1:8">
      <c r="A103" s="53"/>
      <c r="B103" s="53"/>
      <c r="C103" s="54"/>
      <c r="D103" s="58"/>
      <c r="E103" s="60"/>
      <c r="F103" s="52"/>
      <c r="G103" s="52"/>
      <c r="H103" s="52"/>
    </row>
    <row r="104" spans="1:8">
      <c r="A104" s="53"/>
      <c r="B104" s="53"/>
      <c r="C104" s="54"/>
      <c r="D104" s="30"/>
      <c r="E104" s="60"/>
      <c r="F104" s="52"/>
      <c r="G104" s="52"/>
      <c r="H104" s="52"/>
    </row>
    <row r="105" spans="1:8">
      <c r="A105" s="53"/>
      <c r="B105" s="53"/>
      <c r="C105" s="54"/>
      <c r="D105" s="30"/>
      <c r="E105" s="60"/>
      <c r="F105" s="52"/>
      <c r="G105" s="52"/>
      <c r="H105" s="52"/>
    </row>
    <row r="106" spans="1:8">
      <c r="A106" s="53"/>
      <c r="B106" s="53"/>
      <c r="C106" s="54"/>
      <c r="D106" s="30"/>
      <c r="E106" s="60"/>
      <c r="F106" s="52"/>
      <c r="G106" s="52"/>
      <c r="H106" s="52"/>
    </row>
    <row r="107" spans="1:8">
      <c r="A107" s="53"/>
      <c r="B107" s="53"/>
      <c r="C107" s="54"/>
      <c r="D107" s="30"/>
      <c r="E107" s="60"/>
      <c r="F107" s="52"/>
      <c r="G107" s="52"/>
      <c r="H107" s="52"/>
    </row>
    <row r="108" spans="1:8">
      <c r="A108" s="53"/>
      <c r="B108" s="53"/>
      <c r="C108" s="54"/>
      <c r="D108" s="30"/>
      <c r="E108" s="60"/>
      <c r="F108" s="52"/>
      <c r="G108" s="52"/>
      <c r="H108" s="52"/>
    </row>
    <row r="109" spans="1:8">
      <c r="A109" s="53"/>
      <c r="B109" s="53"/>
      <c r="C109" s="54"/>
      <c r="D109" s="30"/>
      <c r="E109" s="60"/>
      <c r="F109" s="52"/>
      <c r="G109" s="52"/>
      <c r="H109" s="52"/>
    </row>
    <row r="110" spans="1:8">
      <c r="A110" s="53"/>
      <c r="B110" s="53"/>
      <c r="C110" s="54"/>
      <c r="D110" s="30"/>
      <c r="E110" s="60"/>
      <c r="F110" s="52"/>
      <c r="G110" s="52"/>
      <c r="H110" s="52"/>
    </row>
    <row r="111" spans="1:8">
      <c r="A111" s="53"/>
      <c r="B111" s="53"/>
      <c r="C111" s="54"/>
      <c r="D111" s="30"/>
      <c r="E111" s="60"/>
      <c r="F111" s="52"/>
      <c r="G111" s="52"/>
      <c r="H111" s="52"/>
    </row>
    <row r="112" spans="1:8">
      <c r="A112" s="53"/>
      <c r="B112" s="53"/>
      <c r="C112" s="54"/>
      <c r="D112" s="30"/>
      <c r="E112" s="60"/>
      <c r="F112" s="52"/>
      <c r="G112" s="52"/>
      <c r="H112" s="52"/>
    </row>
    <row r="113" spans="1:8">
      <c r="A113" s="53"/>
      <c r="B113" s="53"/>
      <c r="C113" s="54"/>
      <c r="D113" s="30"/>
      <c r="E113" s="60"/>
      <c r="F113" s="52"/>
      <c r="G113" s="52"/>
      <c r="H113" s="52"/>
    </row>
    <row r="114" spans="1:8">
      <c r="A114" s="53"/>
      <c r="B114" s="53"/>
      <c r="C114" s="54"/>
      <c r="D114" s="30"/>
      <c r="E114" s="60"/>
      <c r="F114" s="52"/>
      <c r="G114" s="52"/>
      <c r="H114" s="52"/>
    </row>
    <row r="115" spans="1:8">
      <c r="A115" s="53"/>
      <c r="B115" s="53"/>
      <c r="C115" s="54"/>
      <c r="D115" s="30"/>
      <c r="E115" s="60"/>
      <c r="F115" s="52"/>
      <c r="G115" s="52"/>
      <c r="H115" s="52"/>
    </row>
    <row r="116" spans="1:8">
      <c r="A116" s="53"/>
      <c r="B116" s="53"/>
      <c r="C116" s="54"/>
      <c r="D116" s="30"/>
      <c r="E116" s="60"/>
      <c r="F116" s="52"/>
      <c r="G116" s="52"/>
      <c r="H116" s="52"/>
    </row>
    <row r="117" spans="1:8">
      <c r="A117" s="53"/>
      <c r="B117" s="53"/>
      <c r="C117" s="54">
        <v>6</v>
      </c>
      <c r="D117" s="444" t="s">
        <v>88</v>
      </c>
      <c r="E117" s="60"/>
      <c r="F117" s="52"/>
      <c r="G117" s="52"/>
      <c r="H117" s="52"/>
    </row>
    <row r="118" spans="1:8">
      <c r="A118" s="53"/>
      <c r="B118" s="53"/>
      <c r="C118" s="54"/>
      <c r="D118" s="444"/>
      <c r="E118" s="60"/>
      <c r="F118" s="52"/>
      <c r="G118" s="52"/>
      <c r="H118" s="52"/>
    </row>
    <row r="119" spans="1:8">
      <c r="A119" s="53"/>
      <c r="B119" s="53"/>
      <c r="C119" s="54"/>
      <c r="D119" s="30"/>
      <c r="E119" s="60"/>
      <c r="F119" s="52"/>
      <c r="G119" s="52"/>
      <c r="H119" s="52"/>
    </row>
    <row r="120" spans="1:8">
      <c r="A120" s="53"/>
      <c r="B120" s="53"/>
      <c r="C120" s="54"/>
      <c r="D120" s="30"/>
      <c r="E120" s="60"/>
      <c r="F120" s="52"/>
      <c r="G120" s="52"/>
      <c r="H120" s="52"/>
    </row>
    <row r="121" spans="1:8">
      <c r="A121" s="53"/>
      <c r="B121" s="55"/>
      <c r="C121" s="56"/>
      <c r="D121" s="55"/>
      <c r="E121" s="57"/>
      <c r="F121" s="52"/>
      <c r="G121" s="52"/>
      <c r="H121" s="52"/>
    </row>
    <row r="122" spans="1:8">
      <c r="A122" s="53"/>
      <c r="B122" s="74" t="s">
        <v>140</v>
      </c>
      <c r="C122" s="54"/>
      <c r="D122" s="445" t="s">
        <v>92</v>
      </c>
      <c r="E122" s="60"/>
      <c r="F122" s="52"/>
      <c r="G122" s="52"/>
      <c r="H122" s="52"/>
    </row>
    <row r="123" spans="1:8">
      <c r="A123" s="53"/>
      <c r="B123" s="30"/>
      <c r="C123" s="54">
        <v>20</v>
      </c>
      <c r="D123" s="438"/>
      <c r="E123" s="60"/>
      <c r="F123" s="52"/>
      <c r="G123" s="52"/>
      <c r="H123" s="52"/>
    </row>
    <row r="124" spans="1:8">
      <c r="A124" s="53"/>
      <c r="B124" s="30"/>
      <c r="C124" s="54"/>
      <c r="D124" s="438"/>
      <c r="E124" s="60"/>
      <c r="F124" s="52"/>
      <c r="G124" s="52"/>
      <c r="H124" s="52"/>
    </row>
    <row r="125" spans="1:8">
      <c r="A125" s="53"/>
      <c r="B125" s="30"/>
      <c r="C125" s="54"/>
      <c r="D125" s="438"/>
      <c r="E125" s="60"/>
      <c r="F125" s="52"/>
      <c r="G125" s="52"/>
      <c r="H125" s="52"/>
    </row>
    <row r="126" spans="1:8">
      <c r="A126" s="53"/>
      <c r="B126" s="53"/>
      <c r="C126" s="54"/>
      <c r="D126" s="438"/>
      <c r="E126" s="60"/>
      <c r="F126" s="52"/>
      <c r="G126" s="52"/>
      <c r="H126" s="52"/>
    </row>
    <row r="127" spans="1:8">
      <c r="A127" s="53"/>
      <c r="B127" s="53"/>
      <c r="C127" s="54"/>
      <c r="D127" s="438"/>
      <c r="E127" s="60"/>
      <c r="F127" s="52"/>
      <c r="G127" s="52"/>
      <c r="H127" s="52"/>
    </row>
    <row r="128" spans="1:8">
      <c r="A128" s="53"/>
      <c r="B128" s="53"/>
      <c r="C128" s="54"/>
      <c r="D128" s="63"/>
      <c r="E128" s="60"/>
      <c r="F128" s="52"/>
      <c r="G128" s="52"/>
      <c r="H128" s="52"/>
    </row>
    <row r="129" spans="1:8">
      <c r="A129" s="53"/>
      <c r="B129" s="53"/>
      <c r="C129" s="51">
        <v>15</v>
      </c>
      <c r="D129" s="443" t="s">
        <v>113</v>
      </c>
      <c r="E129" s="66">
        <v>6</v>
      </c>
      <c r="F129" s="52" t="s">
        <v>102</v>
      </c>
      <c r="G129" s="52" t="s">
        <v>19</v>
      </c>
      <c r="H129" s="52"/>
    </row>
    <row r="130" spans="1:8">
      <c r="A130" s="53"/>
      <c r="B130" s="53"/>
      <c r="D130" s="438"/>
      <c r="E130" s="66">
        <v>0.125</v>
      </c>
      <c r="F130" s="52" t="s">
        <v>26</v>
      </c>
      <c r="G130" s="52" t="s">
        <v>105</v>
      </c>
      <c r="H130" s="52"/>
    </row>
    <row r="131" spans="1:8">
      <c r="A131" s="53"/>
      <c r="B131" s="53"/>
      <c r="D131" s="52" t="s">
        <v>103</v>
      </c>
      <c r="E131" s="66"/>
      <c r="F131" s="52"/>
      <c r="G131" s="52"/>
      <c r="H131" s="52"/>
    </row>
    <row r="132" spans="1:8">
      <c r="A132" s="53"/>
      <c r="B132" s="53"/>
      <c r="D132" s="446" t="s">
        <v>104</v>
      </c>
      <c r="E132" s="67"/>
      <c r="F132" s="52"/>
      <c r="G132" s="52"/>
      <c r="H132" s="52"/>
    </row>
    <row r="133" spans="1:8">
      <c r="A133" s="53"/>
      <c r="B133" s="53"/>
      <c r="D133" s="447"/>
      <c r="E133" s="66"/>
      <c r="F133" s="52"/>
      <c r="G133" s="52"/>
      <c r="H133" s="52"/>
    </row>
    <row r="134" spans="1:8">
      <c r="A134" s="53"/>
      <c r="B134" s="53"/>
      <c r="D134" s="447"/>
      <c r="E134" s="66"/>
      <c r="F134" s="52"/>
      <c r="G134" s="52"/>
      <c r="H134" s="52"/>
    </row>
    <row r="135" spans="1:8">
      <c r="A135" s="53"/>
      <c r="B135" s="53"/>
      <c r="D135" s="447"/>
      <c r="E135" s="66"/>
      <c r="F135" s="52"/>
      <c r="G135" s="52"/>
      <c r="H135" s="52"/>
    </row>
    <row r="136" spans="1:8">
      <c r="A136" s="53"/>
      <c r="B136" s="53"/>
      <c r="D136" s="52"/>
      <c r="E136" s="66"/>
      <c r="F136" s="52"/>
      <c r="G136" s="52"/>
      <c r="H136" s="52"/>
    </row>
    <row r="137" spans="1:8">
      <c r="A137" s="53"/>
      <c r="B137" s="53"/>
      <c r="D137" s="443" t="s">
        <v>141</v>
      </c>
      <c r="E137" s="66"/>
      <c r="F137" s="52"/>
      <c r="G137" s="52"/>
      <c r="H137" s="52"/>
    </row>
    <row r="138" spans="1:8">
      <c r="A138" s="53"/>
      <c r="B138" s="53"/>
      <c r="C138" s="51">
        <v>20</v>
      </c>
      <c r="D138" s="438"/>
      <c r="E138" s="66"/>
      <c r="F138" s="52"/>
      <c r="G138" s="52"/>
      <c r="H138" s="52"/>
    </row>
    <row r="139" spans="1:8">
      <c r="A139" s="53"/>
      <c r="B139" s="53"/>
      <c r="D139" s="438"/>
      <c r="E139" s="66"/>
      <c r="F139" s="52"/>
      <c r="G139" s="52"/>
      <c r="H139" s="52"/>
    </row>
    <row r="140" spans="1:8">
      <c r="A140" s="53"/>
      <c r="B140" s="53"/>
      <c r="D140" s="52"/>
      <c r="E140" s="66"/>
      <c r="F140" s="52"/>
      <c r="G140" s="52"/>
      <c r="H140" s="52"/>
    </row>
    <row r="141" spans="1:8">
      <c r="A141" s="53"/>
      <c r="B141" s="53"/>
      <c r="D141" s="59" t="s">
        <v>79</v>
      </c>
      <c r="E141" s="66"/>
      <c r="F141" s="52"/>
      <c r="G141" s="52"/>
      <c r="H141" s="52"/>
    </row>
    <row r="142" spans="1:8">
      <c r="A142" s="53"/>
      <c r="B142" s="53"/>
      <c r="D142" s="443" t="s">
        <v>106</v>
      </c>
      <c r="E142" s="66">
        <f>700000000/1650/60</f>
        <v>7070.7070707070707</v>
      </c>
      <c r="F142" s="52" t="s">
        <v>107</v>
      </c>
      <c r="G142" s="52" t="s">
        <v>79</v>
      </c>
      <c r="H142" s="52"/>
    </row>
    <row r="143" spans="1:8">
      <c r="A143" s="53"/>
      <c r="B143" s="53"/>
      <c r="D143" s="443"/>
      <c r="E143" s="66"/>
      <c r="F143" s="52"/>
      <c r="G143" s="52"/>
      <c r="H143" s="52"/>
    </row>
    <row r="144" spans="1:8">
      <c r="A144" s="53"/>
      <c r="B144" s="53"/>
      <c r="D144" s="443"/>
      <c r="E144" s="66"/>
      <c r="F144" s="52"/>
      <c r="G144" s="52"/>
      <c r="H144" s="52"/>
    </row>
    <row r="145" spans="1:8">
      <c r="A145" s="53"/>
      <c r="B145" s="53"/>
      <c r="D145" s="443"/>
      <c r="E145" s="66"/>
      <c r="F145" s="52"/>
      <c r="G145" s="52"/>
      <c r="H145" s="52"/>
    </row>
    <row r="146" spans="1:8">
      <c r="A146" s="53"/>
      <c r="B146" s="53"/>
      <c r="D146" s="443"/>
      <c r="E146" s="66"/>
      <c r="F146" s="52"/>
      <c r="G146" s="52"/>
      <c r="H146" s="52"/>
    </row>
    <row r="147" spans="1:8">
      <c r="A147" s="53"/>
      <c r="B147" s="53"/>
      <c r="D147" s="52"/>
      <c r="E147" s="66"/>
      <c r="F147" s="52"/>
      <c r="G147" s="52"/>
      <c r="H147" s="52"/>
    </row>
    <row r="148" spans="1:8">
      <c r="A148" s="53"/>
      <c r="B148" s="53"/>
      <c r="C148" s="51">
        <v>22</v>
      </c>
      <c r="D148" s="59" t="s">
        <v>108</v>
      </c>
      <c r="E148" s="66"/>
      <c r="F148" s="52"/>
      <c r="G148" s="52"/>
      <c r="H148" s="52"/>
    </row>
    <row r="149" spans="1:8">
      <c r="A149" s="53"/>
      <c r="B149" s="53"/>
      <c r="D149" s="439" t="s">
        <v>109</v>
      </c>
      <c r="E149" s="66"/>
      <c r="F149" s="52"/>
      <c r="G149" s="52"/>
      <c r="H149" s="52"/>
    </row>
    <row r="150" spans="1:8">
      <c r="A150" s="53"/>
      <c r="B150" s="53"/>
      <c r="D150" s="438"/>
      <c r="E150" s="66"/>
      <c r="F150" s="52"/>
      <c r="G150" s="52"/>
      <c r="H150" s="52"/>
    </row>
    <row r="151" spans="1:8">
      <c r="A151" s="53"/>
      <c r="B151" s="53"/>
      <c r="D151" s="438"/>
      <c r="E151" s="66"/>
      <c r="F151" s="52"/>
      <c r="G151" s="52"/>
      <c r="H151" s="52"/>
    </row>
    <row r="152" spans="1:8">
      <c r="A152" s="53"/>
      <c r="B152" s="53"/>
      <c r="D152" s="438"/>
      <c r="E152" s="66"/>
      <c r="F152" s="52"/>
      <c r="G152" s="52"/>
      <c r="H152" s="52"/>
    </row>
    <row r="153" spans="1:8">
      <c r="A153" s="53"/>
      <c r="B153" s="53"/>
      <c r="D153" s="438"/>
      <c r="E153" s="66"/>
      <c r="F153" s="52"/>
      <c r="G153" s="52"/>
      <c r="H153" s="52"/>
    </row>
    <row r="154" spans="1:8">
      <c r="A154" s="53"/>
      <c r="B154" s="53"/>
      <c r="D154" s="63"/>
      <c r="E154" s="66"/>
      <c r="F154" s="52"/>
      <c r="G154" s="52"/>
      <c r="H154" s="52"/>
    </row>
    <row r="155" spans="1:8">
      <c r="A155" s="53"/>
      <c r="B155" s="53"/>
      <c r="D155" s="440" t="s">
        <v>110</v>
      </c>
      <c r="E155" s="66">
        <f>0.11*1000</f>
        <v>110</v>
      </c>
      <c r="F155" s="52" t="s">
        <v>112</v>
      </c>
      <c r="G155" s="52" t="s">
        <v>111</v>
      </c>
      <c r="H155" s="52"/>
    </row>
    <row r="156" spans="1:8">
      <c r="A156" s="53"/>
      <c r="B156" s="53"/>
      <c r="D156" s="438"/>
      <c r="E156" s="66"/>
      <c r="F156" s="52"/>
      <c r="G156" s="52"/>
      <c r="H156" s="52"/>
    </row>
    <row r="157" spans="1:8">
      <c r="A157" s="53"/>
      <c r="B157" s="53"/>
      <c r="D157" s="438"/>
      <c r="E157" s="66"/>
      <c r="F157" s="52"/>
      <c r="G157" s="52"/>
      <c r="H157" s="52"/>
    </row>
    <row r="158" spans="1:8">
      <c r="A158" s="53"/>
      <c r="B158" s="53"/>
      <c r="D158" s="438"/>
      <c r="E158" s="66"/>
      <c r="F158" s="52"/>
      <c r="G158" s="52"/>
      <c r="H158" s="52"/>
    </row>
    <row r="159" spans="1:8">
      <c r="A159" s="53"/>
      <c r="B159" s="53"/>
      <c r="D159" s="63"/>
      <c r="E159" s="66"/>
      <c r="F159" s="52"/>
      <c r="G159" s="52"/>
      <c r="H159" s="52"/>
    </row>
    <row r="160" spans="1:8">
      <c r="A160" s="53"/>
      <c r="B160" s="53"/>
      <c r="D160" s="63"/>
      <c r="E160" s="66"/>
      <c r="F160" s="52"/>
      <c r="G160" s="52"/>
      <c r="H160" s="52"/>
    </row>
    <row r="161" spans="1:8">
      <c r="A161" s="53"/>
      <c r="B161" s="53"/>
      <c r="C161" s="51">
        <v>58</v>
      </c>
      <c r="D161" s="63"/>
      <c r="E161" s="66"/>
      <c r="F161" s="52"/>
      <c r="G161" s="52"/>
      <c r="H161" s="52"/>
    </row>
    <row r="162" spans="1:8">
      <c r="A162" s="53"/>
      <c r="B162" s="53"/>
      <c r="D162" s="63"/>
      <c r="E162" s="66"/>
      <c r="F162" s="52"/>
      <c r="G162" s="52"/>
      <c r="H162" s="52"/>
    </row>
    <row r="163" spans="1:8">
      <c r="A163" s="53"/>
      <c r="B163" s="53"/>
      <c r="D163" s="63"/>
      <c r="E163" s="66"/>
      <c r="F163" s="52"/>
      <c r="G163" s="52"/>
      <c r="H163" s="52"/>
    </row>
    <row r="164" spans="1:8">
      <c r="A164" s="53"/>
      <c r="B164" s="53"/>
      <c r="D164" s="63"/>
      <c r="E164" s="66"/>
      <c r="F164" s="52"/>
      <c r="G164" s="52"/>
      <c r="H164" s="52"/>
    </row>
    <row r="165" spans="1:8">
      <c r="A165" s="53"/>
      <c r="B165" s="53"/>
      <c r="D165" s="63"/>
      <c r="E165" s="66"/>
      <c r="F165" s="52"/>
      <c r="G165" s="52"/>
      <c r="H165" s="52"/>
    </row>
    <row r="166" spans="1:8">
      <c r="A166" s="53"/>
      <c r="B166" s="53"/>
      <c r="D166" s="63"/>
      <c r="E166" s="66"/>
      <c r="F166" s="52"/>
      <c r="G166" s="52"/>
      <c r="H166" s="52"/>
    </row>
    <row r="167" spans="1:8">
      <c r="A167" s="53"/>
      <c r="B167" s="53"/>
      <c r="D167" s="63"/>
      <c r="E167" s="66"/>
      <c r="F167" s="52"/>
      <c r="G167" s="52"/>
      <c r="H167" s="52"/>
    </row>
    <row r="168" spans="1:8">
      <c r="A168" s="53"/>
      <c r="B168" s="53"/>
      <c r="D168" s="63"/>
      <c r="E168" s="66"/>
      <c r="F168" s="52"/>
      <c r="G168" s="52"/>
      <c r="H168" s="52"/>
    </row>
    <row r="169" spans="1:8">
      <c r="A169" s="53"/>
      <c r="B169" s="53"/>
      <c r="D169" s="63"/>
      <c r="E169" s="66">
        <v>3500</v>
      </c>
      <c r="F169" s="52" t="s">
        <v>100</v>
      </c>
      <c r="G169" s="52" t="s">
        <v>183</v>
      </c>
      <c r="H169" s="52"/>
    </row>
    <row r="170" spans="1:8">
      <c r="A170" s="53"/>
      <c r="B170" s="53"/>
      <c r="D170" s="63"/>
      <c r="E170" s="66">
        <f>0.3*E169</f>
        <v>1050</v>
      </c>
      <c r="F170" s="52" t="s">
        <v>100</v>
      </c>
      <c r="G170" s="52" t="s">
        <v>115</v>
      </c>
      <c r="H170" s="52"/>
    </row>
    <row r="171" spans="1:8">
      <c r="A171" s="53"/>
      <c r="B171" s="53"/>
      <c r="D171" s="63"/>
      <c r="E171" s="66"/>
      <c r="F171" s="52"/>
      <c r="G171" s="52"/>
      <c r="H171" s="52"/>
    </row>
    <row r="172" spans="1:8">
      <c r="A172" s="53"/>
      <c r="B172" s="53"/>
      <c r="D172" s="63"/>
      <c r="E172" s="66"/>
      <c r="F172" s="52"/>
      <c r="G172" s="52"/>
      <c r="H172" s="52"/>
    </row>
    <row r="173" spans="1:8">
      <c r="A173" s="53"/>
      <c r="B173" s="53"/>
      <c r="D173" s="63"/>
      <c r="E173" s="66"/>
      <c r="F173" s="52"/>
      <c r="G173" s="52"/>
      <c r="H173" s="52"/>
    </row>
    <row r="174" spans="1:8">
      <c r="A174" s="53"/>
      <c r="B174" s="53"/>
      <c r="D174" s="63"/>
      <c r="E174" s="66"/>
      <c r="F174" s="52"/>
      <c r="G174" s="52"/>
      <c r="H174" s="52"/>
    </row>
    <row r="175" spans="1:8">
      <c r="A175" s="53"/>
      <c r="B175" s="53"/>
      <c r="D175" s="63"/>
      <c r="E175" s="66"/>
      <c r="F175" s="52"/>
      <c r="G175" s="52"/>
      <c r="H175" s="52"/>
    </row>
    <row r="176" spans="1:8">
      <c r="A176" s="53"/>
      <c r="B176" s="53"/>
      <c r="D176" s="63"/>
      <c r="E176" s="66"/>
      <c r="F176" s="52"/>
      <c r="G176" s="52"/>
      <c r="H176" s="52"/>
    </row>
    <row r="177" spans="1:8">
      <c r="A177" s="53"/>
      <c r="B177" s="53"/>
      <c r="D177" s="63"/>
      <c r="E177" s="66"/>
      <c r="F177" s="52"/>
      <c r="G177" s="52"/>
      <c r="H177" s="52"/>
    </row>
    <row r="178" spans="1:8">
      <c r="A178" s="53"/>
      <c r="B178" s="53"/>
      <c r="D178" s="63"/>
      <c r="E178" s="66"/>
      <c r="F178" s="52"/>
      <c r="G178" s="52"/>
      <c r="H178" s="52"/>
    </row>
    <row r="179" spans="1:8">
      <c r="A179" s="53"/>
      <c r="B179" s="53"/>
      <c r="D179" s="63"/>
      <c r="E179" s="66"/>
      <c r="F179" s="52"/>
      <c r="G179" s="52"/>
      <c r="H179" s="52"/>
    </row>
    <row r="180" spans="1:8">
      <c r="A180" s="53"/>
      <c r="B180" s="53"/>
      <c r="D180" s="63"/>
      <c r="E180" s="66"/>
      <c r="F180" s="52"/>
      <c r="G180" s="52"/>
      <c r="H180" s="52"/>
    </row>
    <row r="181" spans="1:8">
      <c r="A181" s="53"/>
      <c r="B181" s="53"/>
      <c r="D181" s="63"/>
      <c r="E181" s="66"/>
      <c r="F181" s="52"/>
      <c r="G181" s="52"/>
      <c r="H181" s="52"/>
    </row>
    <row r="182" spans="1:8">
      <c r="A182" s="53"/>
      <c r="B182" s="53"/>
      <c r="D182" s="63"/>
      <c r="E182" s="66"/>
      <c r="F182" s="52"/>
      <c r="G182" s="52"/>
      <c r="H182" s="52"/>
    </row>
    <row r="183" spans="1:8">
      <c r="A183" s="53"/>
      <c r="B183" s="53"/>
      <c r="D183" s="63"/>
      <c r="E183" s="66"/>
      <c r="F183" s="52"/>
      <c r="G183" s="52"/>
      <c r="H183" s="52"/>
    </row>
    <row r="184" spans="1:8">
      <c r="A184" s="53"/>
      <c r="B184" s="53"/>
      <c r="D184" s="63"/>
      <c r="E184" s="66"/>
      <c r="F184" s="52"/>
      <c r="G184" s="52"/>
      <c r="H184" s="52"/>
    </row>
    <row r="185" spans="1:8">
      <c r="A185" s="53"/>
      <c r="B185" s="53"/>
      <c r="D185" s="63"/>
      <c r="E185" s="66"/>
      <c r="F185" s="52"/>
      <c r="G185" s="52"/>
      <c r="H185" s="52"/>
    </row>
    <row r="186" spans="1:8">
      <c r="A186" s="53"/>
      <c r="B186" s="53"/>
      <c r="D186" s="63"/>
      <c r="E186" s="66"/>
      <c r="F186" s="52"/>
      <c r="G186" s="52"/>
      <c r="H186" s="52"/>
    </row>
    <row r="187" spans="1:8">
      <c r="A187" s="53"/>
      <c r="B187" s="53"/>
      <c r="D187" s="63"/>
      <c r="E187" s="66"/>
      <c r="F187" s="52"/>
      <c r="G187" s="52"/>
      <c r="H187" s="52"/>
    </row>
    <row r="188" spans="1:8">
      <c r="A188" s="53"/>
      <c r="B188" s="53"/>
      <c r="D188" s="63"/>
      <c r="E188" s="66"/>
      <c r="F188" s="52"/>
      <c r="G188" s="52"/>
      <c r="H188" s="52"/>
    </row>
    <row r="189" spans="1:8">
      <c r="A189" s="53"/>
      <c r="B189" s="53"/>
      <c r="D189" s="63"/>
      <c r="E189" s="66"/>
      <c r="F189" s="52"/>
      <c r="G189" s="52"/>
      <c r="H189" s="52"/>
    </row>
    <row r="190" spans="1:8">
      <c r="A190" s="53"/>
      <c r="B190" s="53"/>
      <c r="D190" s="63"/>
      <c r="E190" s="66"/>
      <c r="F190" s="52"/>
      <c r="G190" s="52"/>
      <c r="H190" s="52"/>
    </row>
    <row r="191" spans="1:8">
      <c r="A191" s="53"/>
      <c r="B191" s="53"/>
      <c r="D191" s="63"/>
      <c r="E191" s="66"/>
      <c r="F191" s="52"/>
      <c r="G191" s="52"/>
      <c r="H191" s="52"/>
    </row>
    <row r="192" spans="1:8">
      <c r="A192" s="53"/>
      <c r="B192" s="53"/>
      <c r="D192" s="63"/>
      <c r="E192" s="66"/>
      <c r="F192" s="52"/>
      <c r="G192" s="52"/>
      <c r="H192" s="52"/>
    </row>
    <row r="193" spans="1:8">
      <c r="A193" s="53"/>
      <c r="B193" s="53"/>
      <c r="D193" s="63"/>
      <c r="E193" s="66"/>
      <c r="F193" s="52"/>
      <c r="G193" s="52"/>
      <c r="H193" s="52"/>
    </row>
    <row r="194" spans="1:8">
      <c r="A194" s="53"/>
      <c r="B194" s="53"/>
      <c r="D194" s="63"/>
      <c r="E194" s="66"/>
      <c r="F194" s="52"/>
      <c r="G194" s="52"/>
      <c r="H194" s="52"/>
    </row>
    <row r="195" spans="1:8">
      <c r="A195" s="53"/>
      <c r="B195" s="53"/>
      <c r="D195" s="63"/>
      <c r="E195" s="66"/>
      <c r="F195" s="52"/>
      <c r="G195" s="52"/>
      <c r="H195" s="52"/>
    </row>
    <row r="196" spans="1:8">
      <c r="A196" s="53"/>
      <c r="B196" s="53"/>
      <c r="D196" s="63"/>
      <c r="E196" s="66"/>
      <c r="F196" s="52"/>
      <c r="G196" s="52"/>
      <c r="H196" s="52"/>
    </row>
    <row r="197" spans="1:8">
      <c r="A197" s="53"/>
      <c r="B197" s="53"/>
      <c r="D197" s="63"/>
      <c r="E197" s="66"/>
      <c r="F197" s="52"/>
      <c r="G197" s="52"/>
      <c r="H197" s="52"/>
    </row>
    <row r="198" spans="1:8">
      <c r="A198" s="53"/>
      <c r="B198" s="53"/>
      <c r="D198" s="63"/>
      <c r="E198" s="66"/>
      <c r="F198" s="52"/>
      <c r="G198" s="52"/>
      <c r="H198" s="52"/>
    </row>
    <row r="199" spans="1:8">
      <c r="A199" s="53"/>
      <c r="B199" s="53"/>
      <c r="D199" s="63"/>
      <c r="E199" s="66"/>
      <c r="F199" s="52"/>
      <c r="G199" s="52"/>
      <c r="H199" s="52"/>
    </row>
    <row r="200" spans="1:8">
      <c r="A200" s="53"/>
      <c r="B200" s="53"/>
      <c r="D200" s="63"/>
      <c r="E200" s="66"/>
      <c r="F200" s="52"/>
      <c r="G200" s="52"/>
      <c r="H200" s="52"/>
    </row>
    <row r="201" spans="1:8">
      <c r="A201" s="53"/>
      <c r="B201" s="53"/>
      <c r="D201" s="63"/>
      <c r="E201" s="66"/>
      <c r="F201" s="52"/>
      <c r="G201" s="52"/>
      <c r="H201" s="52"/>
    </row>
    <row r="202" spans="1:8">
      <c r="A202" s="53"/>
      <c r="B202" s="53"/>
      <c r="D202" s="63"/>
      <c r="E202" s="66"/>
      <c r="F202" s="52"/>
      <c r="G202" s="52"/>
      <c r="H202" s="52"/>
    </row>
    <row r="203" spans="1:8">
      <c r="A203" s="53"/>
      <c r="B203" s="53"/>
      <c r="D203" s="63"/>
      <c r="E203" s="66"/>
      <c r="F203" s="52"/>
      <c r="G203" s="52"/>
      <c r="H203" s="52"/>
    </row>
    <row r="204" spans="1:8">
      <c r="A204" s="53"/>
      <c r="B204" s="53"/>
      <c r="D204" s="63"/>
      <c r="E204" s="66"/>
      <c r="F204" s="52"/>
      <c r="G204" s="52"/>
      <c r="H204" s="52"/>
    </row>
    <row r="205" spans="1:8">
      <c r="A205" s="53"/>
      <c r="B205" s="53"/>
      <c r="D205" s="63"/>
      <c r="E205" s="66"/>
      <c r="F205" s="52"/>
      <c r="G205" s="52"/>
      <c r="H205" s="52"/>
    </row>
    <row r="206" spans="1:8">
      <c r="A206" s="53"/>
      <c r="B206" s="53"/>
      <c r="D206" s="63"/>
      <c r="E206" s="66"/>
      <c r="F206" s="52"/>
      <c r="G206" s="52"/>
      <c r="H206" s="52"/>
    </row>
    <row r="207" spans="1:8">
      <c r="A207" s="53"/>
      <c r="B207" s="53"/>
      <c r="D207" s="63"/>
      <c r="E207" s="66"/>
      <c r="F207" s="52"/>
      <c r="G207" s="52"/>
      <c r="H207" s="52"/>
    </row>
    <row r="208" spans="1:8">
      <c r="A208" s="53"/>
      <c r="B208" s="53"/>
      <c r="D208" s="63"/>
      <c r="E208" s="66"/>
      <c r="F208" s="52"/>
      <c r="G208" s="52"/>
      <c r="H208" s="52"/>
    </row>
    <row r="209" spans="1:8">
      <c r="A209" s="53"/>
      <c r="B209" s="53"/>
      <c r="D209" s="63"/>
      <c r="E209" s="66"/>
      <c r="F209" s="52"/>
      <c r="G209" s="52"/>
      <c r="H209" s="52"/>
    </row>
    <row r="210" spans="1:8">
      <c r="A210" s="53"/>
      <c r="B210" s="53"/>
      <c r="D210" s="63"/>
      <c r="E210" s="66"/>
      <c r="F210" s="52"/>
      <c r="G210" s="52"/>
      <c r="H210" s="52"/>
    </row>
    <row r="211" spans="1:8">
      <c r="A211" s="53"/>
      <c r="B211" s="53"/>
      <c r="D211" s="63"/>
      <c r="E211" s="66"/>
      <c r="F211" s="52"/>
      <c r="G211" s="52"/>
      <c r="H211" s="52"/>
    </row>
    <row r="212" spans="1:8">
      <c r="A212" s="53"/>
      <c r="B212" s="53"/>
      <c r="C212" s="51">
        <v>58</v>
      </c>
      <c r="D212" s="440" t="s">
        <v>114</v>
      </c>
      <c r="E212" s="66"/>
      <c r="F212" s="52"/>
      <c r="G212" s="52"/>
      <c r="H212" s="52"/>
    </row>
    <row r="213" spans="1:8">
      <c r="A213" s="53"/>
      <c r="B213" s="53"/>
      <c r="D213" s="438"/>
      <c r="E213" s="66"/>
      <c r="F213" s="52"/>
      <c r="G213" s="52"/>
      <c r="H213" s="52"/>
    </row>
    <row r="214" spans="1:8">
      <c r="A214" s="53"/>
      <c r="B214" s="53"/>
      <c r="D214" s="438"/>
      <c r="E214" s="66"/>
      <c r="F214" s="52"/>
      <c r="G214" s="52"/>
      <c r="H214" s="52"/>
    </row>
    <row r="215" spans="1:8">
      <c r="A215" s="53"/>
      <c r="B215" s="53"/>
      <c r="D215" s="438"/>
      <c r="E215" s="66"/>
      <c r="F215" s="52"/>
      <c r="G215" s="52"/>
      <c r="H215" s="52"/>
    </row>
    <row r="216" spans="1:8">
      <c r="A216" s="53"/>
      <c r="B216" s="53"/>
      <c r="D216" s="438"/>
      <c r="E216" s="66"/>
      <c r="F216" s="52"/>
      <c r="G216" s="52"/>
      <c r="H216" s="52"/>
    </row>
    <row r="217" spans="1:8">
      <c r="A217" s="53"/>
      <c r="B217" s="53"/>
      <c r="C217" s="51">
        <v>87</v>
      </c>
      <c r="D217" s="438" t="s">
        <v>229</v>
      </c>
      <c r="E217" s="66">
        <v>1000</v>
      </c>
      <c r="F217" s="52" t="s">
        <v>13</v>
      </c>
      <c r="G217" s="52" t="s">
        <v>222</v>
      </c>
      <c r="H217" s="52"/>
    </row>
    <row r="218" spans="1:8">
      <c r="A218" s="53"/>
      <c r="B218" s="53"/>
      <c r="D218" s="438"/>
      <c r="E218" s="66">
        <v>0.125</v>
      </c>
      <c r="F218" s="52" t="s">
        <v>26</v>
      </c>
      <c r="G218" s="52" t="s">
        <v>231</v>
      </c>
      <c r="H218" s="52"/>
    </row>
    <row r="219" spans="1:8">
      <c r="A219" s="53"/>
      <c r="B219" s="53"/>
      <c r="C219" s="51">
        <v>87</v>
      </c>
      <c r="D219" s="81" t="s">
        <v>230</v>
      </c>
      <c r="E219" s="66"/>
      <c r="F219" s="52"/>
      <c r="G219" s="52"/>
      <c r="H219" s="52"/>
    </row>
    <row r="220" spans="1:8">
      <c r="A220" s="53"/>
      <c r="B220" s="53"/>
      <c r="D220" s="81"/>
      <c r="E220" s="66"/>
      <c r="F220" s="52"/>
      <c r="G220" s="52"/>
      <c r="H220" s="52"/>
    </row>
    <row r="221" spans="1:8">
      <c r="A221" s="53"/>
      <c r="B221" s="53"/>
      <c r="D221" s="440" t="s">
        <v>116</v>
      </c>
      <c r="E221" s="68"/>
      <c r="F221" s="52"/>
      <c r="G221" s="52"/>
      <c r="H221" s="52"/>
    </row>
    <row r="222" spans="1:8">
      <c r="A222" s="53"/>
      <c r="B222" s="53"/>
      <c r="C222" s="51">
        <v>75</v>
      </c>
      <c r="D222" s="438"/>
      <c r="E222" s="66"/>
      <c r="F222" s="52"/>
      <c r="G222" s="52"/>
      <c r="H222" s="52"/>
    </row>
    <row r="223" spans="1:8">
      <c r="A223" s="53"/>
      <c r="B223" s="53"/>
      <c r="D223" s="438"/>
      <c r="E223" s="66"/>
      <c r="F223" s="52"/>
      <c r="G223" s="52"/>
      <c r="H223" s="52"/>
    </row>
    <row r="224" spans="1:8">
      <c r="A224" s="53"/>
      <c r="B224" s="53"/>
      <c r="D224" s="438"/>
      <c r="E224" s="66"/>
      <c r="F224" s="52"/>
      <c r="G224" s="52"/>
      <c r="H224" s="52"/>
    </row>
    <row r="225" spans="1:8">
      <c r="A225" s="53"/>
      <c r="B225" s="53"/>
      <c r="D225" s="438"/>
      <c r="E225" s="66"/>
      <c r="F225" s="52"/>
      <c r="G225" s="52"/>
      <c r="H225" s="52"/>
    </row>
    <row r="226" spans="1:8">
      <c r="A226" s="53"/>
      <c r="B226" s="53"/>
      <c r="D226" s="438"/>
      <c r="E226" s="66"/>
      <c r="F226" s="52"/>
      <c r="G226" s="52"/>
      <c r="H226" s="52"/>
    </row>
    <row r="227" spans="1:8">
      <c r="A227" s="53"/>
      <c r="B227" s="53"/>
      <c r="D227" s="438"/>
      <c r="E227" s="66"/>
      <c r="F227" s="52"/>
      <c r="G227" s="52"/>
      <c r="H227" s="52"/>
    </row>
    <row r="228" spans="1:8">
      <c r="A228" s="53"/>
      <c r="B228" s="53"/>
      <c r="D228" s="438"/>
      <c r="E228" s="66"/>
      <c r="F228" s="52"/>
      <c r="G228" s="52"/>
      <c r="H228" s="52"/>
    </row>
    <row r="229" spans="1:8">
      <c r="A229" s="53"/>
      <c r="B229" s="53"/>
      <c r="D229" s="438"/>
      <c r="E229" s="66"/>
      <c r="F229" s="52"/>
      <c r="G229" s="52"/>
      <c r="H229" s="52"/>
    </row>
    <row r="230" spans="1:8">
      <c r="A230" s="53"/>
      <c r="B230" s="53"/>
      <c r="D230" s="63"/>
      <c r="E230" s="66"/>
      <c r="F230" s="52"/>
      <c r="G230" s="52"/>
      <c r="H230" s="52"/>
    </row>
    <row r="231" spans="1:8">
      <c r="A231" s="53"/>
      <c r="B231" s="53"/>
      <c r="C231" s="51">
        <v>68</v>
      </c>
      <c r="D231" s="438" t="s">
        <v>118</v>
      </c>
      <c r="E231" s="69">
        <v>0.36</v>
      </c>
      <c r="F231" s="52" t="s">
        <v>26</v>
      </c>
      <c r="G231" s="52" t="s">
        <v>74</v>
      </c>
      <c r="H231" s="52"/>
    </row>
    <row r="232" spans="1:8">
      <c r="A232" s="53"/>
      <c r="B232" s="53"/>
      <c r="D232" s="438"/>
      <c r="E232" s="66"/>
      <c r="F232" s="52"/>
      <c r="G232" s="52"/>
      <c r="H232" s="52"/>
    </row>
    <row r="233" spans="1:8">
      <c r="A233" s="53"/>
      <c r="B233" s="53"/>
      <c r="D233" s="63"/>
      <c r="E233" s="66"/>
      <c r="F233" s="52"/>
      <c r="G233" s="52"/>
      <c r="H233" s="52"/>
    </row>
    <row r="234" spans="1:8">
      <c r="A234" s="53"/>
      <c r="B234" s="53"/>
      <c r="D234" s="63"/>
      <c r="E234" s="66"/>
      <c r="F234" s="52"/>
      <c r="G234" s="52"/>
      <c r="H234" s="52"/>
    </row>
    <row r="235" spans="1:8">
      <c r="A235" s="53"/>
      <c r="B235" s="53"/>
      <c r="D235" s="63"/>
      <c r="E235" s="66"/>
      <c r="F235" s="52"/>
      <c r="G235" s="52"/>
      <c r="H235" s="52"/>
    </row>
    <row r="236" spans="1:8">
      <c r="A236" s="53"/>
      <c r="B236" s="53"/>
      <c r="D236" s="63"/>
      <c r="E236" s="66"/>
      <c r="F236" s="52"/>
      <c r="G236" s="52"/>
      <c r="H236" s="52"/>
    </row>
    <row r="237" spans="1:8">
      <c r="A237" s="53"/>
      <c r="B237" s="53"/>
      <c r="D237" s="63"/>
      <c r="E237" s="66"/>
      <c r="F237" s="52"/>
      <c r="G237" s="52"/>
      <c r="H237" s="52"/>
    </row>
    <row r="238" spans="1:8">
      <c r="A238" s="53"/>
      <c r="B238" s="53"/>
      <c r="D238" s="52"/>
      <c r="E238" s="66"/>
      <c r="F238" s="52"/>
      <c r="G238" s="52"/>
      <c r="H238" s="52"/>
    </row>
    <row r="239" spans="1:8">
      <c r="A239" s="53"/>
      <c r="B239" s="53"/>
      <c r="C239" s="54"/>
      <c r="D239" s="63"/>
      <c r="E239" s="60"/>
      <c r="F239" s="52"/>
      <c r="G239" s="52"/>
      <c r="H239" s="52"/>
    </row>
    <row r="240" spans="1:8">
      <c r="A240" s="53"/>
      <c r="B240" s="53"/>
      <c r="C240" s="54"/>
      <c r="D240" s="63"/>
      <c r="E240" s="60"/>
      <c r="F240" s="52"/>
      <c r="G240" s="52"/>
      <c r="H240" s="52"/>
    </row>
    <row r="241" spans="1:8">
      <c r="A241" s="53"/>
      <c r="B241" s="53"/>
      <c r="C241" s="54"/>
      <c r="D241" s="63"/>
      <c r="E241" s="60"/>
      <c r="F241" s="52"/>
      <c r="G241" s="52"/>
      <c r="H241" s="52"/>
    </row>
    <row r="242" spans="1:8">
      <c r="A242" s="53"/>
      <c r="B242" s="53"/>
      <c r="C242" s="54"/>
      <c r="D242" s="63"/>
      <c r="E242" s="66">
        <v>7900</v>
      </c>
      <c r="F242" s="52" t="s">
        <v>97</v>
      </c>
      <c r="G242" s="52" t="s">
        <v>57</v>
      </c>
      <c r="H242" s="52"/>
    </row>
    <row r="243" spans="1:8">
      <c r="A243" s="53"/>
      <c r="B243" s="53"/>
      <c r="C243" s="54"/>
      <c r="D243" s="63"/>
      <c r="E243" s="60"/>
      <c r="F243" s="52"/>
      <c r="G243" s="52"/>
      <c r="H243" s="52"/>
    </row>
    <row r="244" spans="1:8">
      <c r="A244" s="53"/>
      <c r="B244" s="53"/>
      <c r="C244" s="54"/>
      <c r="D244" s="63"/>
      <c r="E244" s="60"/>
      <c r="F244" s="52"/>
      <c r="G244" s="52"/>
      <c r="H244" s="52"/>
    </row>
    <row r="245" spans="1:8">
      <c r="A245" s="53"/>
      <c r="B245" s="53"/>
      <c r="C245" s="54"/>
      <c r="D245" s="63"/>
      <c r="E245" s="60"/>
      <c r="F245" s="52"/>
      <c r="G245" s="52"/>
      <c r="H245" s="52"/>
    </row>
    <row r="246" spans="1:8">
      <c r="A246" s="53"/>
      <c r="B246" s="53"/>
      <c r="C246" s="54"/>
      <c r="D246" s="63"/>
      <c r="E246" s="60"/>
      <c r="F246" s="52"/>
      <c r="G246" s="52"/>
      <c r="H246" s="52"/>
    </row>
    <row r="247" spans="1:8">
      <c r="A247" s="53"/>
      <c r="B247" s="53"/>
      <c r="C247" s="54"/>
      <c r="D247" s="63"/>
      <c r="E247" s="60"/>
      <c r="F247" s="52"/>
      <c r="G247" s="52"/>
      <c r="H247" s="52"/>
    </row>
    <row r="248" spans="1:8">
      <c r="A248" s="53"/>
      <c r="B248" s="53"/>
      <c r="C248" s="54"/>
      <c r="D248" s="63"/>
      <c r="E248" s="60"/>
      <c r="F248" s="52"/>
      <c r="G248" s="52"/>
      <c r="H248" s="52"/>
    </row>
    <row r="249" spans="1:8">
      <c r="A249" s="53"/>
      <c r="B249" s="53"/>
      <c r="C249" s="54"/>
      <c r="D249" s="63"/>
      <c r="E249" s="60"/>
      <c r="F249" s="52"/>
      <c r="G249" s="52"/>
      <c r="H249" s="52"/>
    </row>
    <row r="250" spans="1:8">
      <c r="A250" s="53"/>
      <c r="B250" s="53"/>
      <c r="C250" s="54"/>
      <c r="D250" s="63"/>
      <c r="E250" s="60"/>
      <c r="F250" s="52"/>
      <c r="G250" s="52"/>
      <c r="H250" s="52"/>
    </row>
    <row r="251" spans="1:8">
      <c r="A251" s="53"/>
      <c r="B251" s="53"/>
      <c r="C251" s="54"/>
      <c r="D251" s="63"/>
      <c r="E251" s="60"/>
      <c r="F251" s="52"/>
      <c r="G251" s="52"/>
      <c r="H251" s="52"/>
    </row>
    <row r="252" spans="1:8">
      <c r="A252" s="53"/>
      <c r="B252" s="53"/>
      <c r="C252" s="54"/>
      <c r="D252" s="63"/>
      <c r="E252" s="60"/>
      <c r="F252" s="52"/>
      <c r="G252" s="52"/>
      <c r="H252" s="52"/>
    </row>
    <row r="253" spans="1:8">
      <c r="A253" s="53"/>
      <c r="B253" s="53"/>
      <c r="C253" s="54"/>
      <c r="D253" s="63"/>
      <c r="E253" s="60"/>
      <c r="F253" s="52"/>
      <c r="G253" s="52"/>
      <c r="H253" s="52"/>
    </row>
    <row r="254" spans="1:8">
      <c r="A254" s="53"/>
      <c r="B254" s="53"/>
      <c r="C254" s="54"/>
      <c r="D254" s="30"/>
      <c r="E254" s="60"/>
      <c r="F254" s="52"/>
      <c r="G254" s="52"/>
      <c r="H254" s="52"/>
    </row>
    <row r="255" spans="1:8">
      <c r="A255" s="53"/>
      <c r="B255" s="53"/>
      <c r="C255" s="54"/>
      <c r="D255" s="30"/>
      <c r="E255" s="60">
        <v>3400</v>
      </c>
      <c r="F255" s="52" t="s">
        <v>100</v>
      </c>
      <c r="G255" s="52" t="s">
        <v>101</v>
      </c>
      <c r="H255" s="52"/>
    </row>
    <row r="256" spans="1:8">
      <c r="A256" s="53"/>
      <c r="B256" s="53"/>
      <c r="C256" s="54"/>
      <c r="D256" s="30"/>
      <c r="E256" s="60"/>
      <c r="F256" s="52"/>
      <c r="G256" s="52"/>
      <c r="H256" s="52"/>
    </row>
    <row r="257" spans="1:8">
      <c r="A257" s="53"/>
      <c r="B257" s="53"/>
      <c r="C257" s="54"/>
      <c r="D257" s="30"/>
      <c r="E257" s="60"/>
      <c r="F257" s="52"/>
      <c r="G257" s="52"/>
      <c r="H257" s="52"/>
    </row>
    <row r="258" spans="1:8">
      <c r="A258" s="53"/>
      <c r="B258" s="53"/>
      <c r="C258" s="54"/>
      <c r="D258" s="30"/>
      <c r="E258" s="60"/>
      <c r="F258" s="52"/>
      <c r="G258" s="52"/>
      <c r="H258" s="52"/>
    </row>
    <row r="259" spans="1:8">
      <c r="A259" s="53"/>
      <c r="B259" s="53"/>
      <c r="C259" s="54"/>
      <c r="D259" s="30"/>
      <c r="E259" s="60"/>
      <c r="F259" s="52"/>
      <c r="G259" s="52"/>
      <c r="H259" s="52"/>
    </row>
    <row r="260" spans="1:8">
      <c r="A260" s="53"/>
      <c r="B260" s="53"/>
      <c r="C260" s="54"/>
      <c r="D260" s="30"/>
      <c r="E260" s="60"/>
      <c r="F260" s="52"/>
      <c r="G260" s="52"/>
      <c r="H260" s="52"/>
    </row>
    <row r="261" spans="1:8">
      <c r="A261" s="53"/>
      <c r="B261" s="53"/>
      <c r="C261" s="54"/>
      <c r="D261" s="30"/>
      <c r="E261" s="60"/>
      <c r="F261" s="52"/>
      <c r="G261" s="52"/>
      <c r="H261" s="52"/>
    </row>
    <row r="262" spans="1:8">
      <c r="A262" s="53"/>
      <c r="B262" s="53"/>
      <c r="C262" s="54"/>
      <c r="D262" s="30"/>
      <c r="E262" s="60"/>
      <c r="F262" s="52"/>
      <c r="G262" s="52"/>
      <c r="H262" s="52"/>
    </row>
    <row r="263" spans="1:8">
      <c r="A263" s="53"/>
      <c r="B263" s="53"/>
      <c r="C263" s="54"/>
      <c r="D263" s="30"/>
      <c r="E263" s="60"/>
      <c r="F263" s="52"/>
      <c r="G263" s="52"/>
      <c r="H263" s="52"/>
    </row>
    <row r="264" spans="1:8">
      <c r="A264" s="53"/>
      <c r="B264" s="53"/>
      <c r="C264" s="54"/>
      <c r="D264" s="30"/>
      <c r="E264" s="60"/>
      <c r="F264" s="52"/>
      <c r="G264" s="52"/>
      <c r="H264" s="52"/>
    </row>
    <row r="265" spans="1:8">
      <c r="A265" s="53"/>
      <c r="B265" s="53"/>
      <c r="C265" s="54"/>
      <c r="D265" s="30"/>
      <c r="E265" s="60"/>
      <c r="F265" s="52"/>
      <c r="G265" s="52"/>
      <c r="H265" s="52"/>
    </row>
    <row r="266" spans="1:8">
      <c r="A266" s="53"/>
      <c r="B266" s="53"/>
      <c r="C266" s="54"/>
      <c r="D266" s="30"/>
      <c r="E266" s="60"/>
      <c r="F266" s="52"/>
      <c r="G266" s="52"/>
      <c r="H266" s="52"/>
    </row>
    <row r="267" spans="1:8">
      <c r="A267" s="53"/>
      <c r="B267" s="53"/>
      <c r="C267" s="54"/>
      <c r="D267" s="30"/>
      <c r="E267" s="97">
        <f>0.0037/kW_to_MW</f>
        <v>3.7</v>
      </c>
      <c r="F267" s="94" t="s">
        <v>112</v>
      </c>
      <c r="G267" s="94" t="s">
        <v>239</v>
      </c>
      <c r="H267" s="52"/>
    </row>
    <row r="268" spans="1:8">
      <c r="A268" s="53"/>
      <c r="B268" s="53"/>
      <c r="C268" s="54">
        <v>89</v>
      </c>
      <c r="D268" s="30"/>
      <c r="E268" s="60">
        <v>62.67</v>
      </c>
      <c r="F268" s="52" t="s">
        <v>187</v>
      </c>
      <c r="G268" s="52" t="s">
        <v>94</v>
      </c>
      <c r="H268" s="52"/>
    </row>
    <row r="269" spans="1:8">
      <c r="A269" s="53"/>
      <c r="B269" s="53"/>
      <c r="C269" s="54"/>
      <c r="D269" s="30"/>
      <c r="E269" s="60">
        <f>0.0105/kW_to_MW</f>
        <v>10.5</v>
      </c>
      <c r="F269" s="52" t="s">
        <v>112</v>
      </c>
      <c r="G269" s="373" t="s">
        <v>356</v>
      </c>
      <c r="H269" s="52"/>
    </row>
    <row r="270" spans="1:8">
      <c r="A270" s="53"/>
      <c r="B270" s="53"/>
      <c r="C270" s="54"/>
      <c r="D270" s="30"/>
      <c r="E270" s="70">
        <f>0.001/kW_to_MW</f>
        <v>1</v>
      </c>
      <c r="F270" s="52" t="s">
        <v>112</v>
      </c>
      <c r="G270" s="52" t="s">
        <v>96</v>
      </c>
      <c r="H270" s="52"/>
    </row>
    <row r="271" spans="1:8">
      <c r="A271" s="53"/>
      <c r="B271" s="53"/>
      <c r="C271" s="54"/>
      <c r="D271" s="30"/>
      <c r="E271" s="60">
        <f>0.0011*1000</f>
        <v>1.1000000000000001</v>
      </c>
      <c r="F271" s="52" t="s">
        <v>112</v>
      </c>
      <c r="G271" s="52" t="s">
        <v>98</v>
      </c>
      <c r="H271" s="52"/>
    </row>
    <row r="272" spans="1:8">
      <c r="A272" s="53"/>
      <c r="B272" s="53"/>
      <c r="C272" s="54"/>
      <c r="D272" s="30"/>
      <c r="E272" s="60">
        <v>60</v>
      </c>
      <c r="F272" s="94" t="s">
        <v>102</v>
      </c>
      <c r="G272" s="94" t="s">
        <v>238</v>
      </c>
      <c r="H272" s="52"/>
    </row>
    <row r="273" spans="1:8">
      <c r="A273" s="53"/>
      <c r="B273" s="53"/>
      <c r="C273" s="54"/>
      <c r="D273" s="30"/>
      <c r="E273" s="60"/>
      <c r="F273" s="52"/>
      <c r="G273" s="94"/>
      <c r="H273" s="52"/>
    </row>
    <row r="274" spans="1:8">
      <c r="A274" s="53"/>
      <c r="B274" s="53"/>
      <c r="C274" s="54"/>
      <c r="D274" s="30"/>
      <c r="E274" s="60"/>
      <c r="F274" s="52"/>
      <c r="G274" s="52"/>
      <c r="H274" s="52"/>
    </row>
    <row r="275" spans="1:8">
      <c r="A275" s="53"/>
      <c r="B275" s="53"/>
      <c r="C275" s="54"/>
      <c r="D275" s="30"/>
      <c r="E275" s="60"/>
      <c r="F275" s="52"/>
      <c r="G275" s="52"/>
      <c r="H275" s="52"/>
    </row>
    <row r="276" spans="1:8">
      <c r="A276" s="53"/>
      <c r="B276" s="53"/>
      <c r="C276" s="54"/>
      <c r="D276" s="30"/>
      <c r="E276" s="60">
        <f>0.0105*1000</f>
        <v>10.5</v>
      </c>
      <c r="F276" s="52"/>
      <c r="G276" s="52"/>
      <c r="H276" s="52"/>
    </row>
    <row r="277" spans="1:8">
      <c r="A277" s="53"/>
      <c r="B277" s="53"/>
      <c r="C277" s="54"/>
      <c r="D277" s="30"/>
      <c r="E277" s="60"/>
      <c r="F277" s="52"/>
      <c r="G277" s="52"/>
      <c r="H277" s="52"/>
    </row>
    <row r="278" spans="1:8">
      <c r="A278" s="53"/>
      <c r="B278" s="30"/>
      <c r="C278" s="54"/>
      <c r="D278" s="30"/>
      <c r="E278" s="60"/>
      <c r="F278" s="52"/>
      <c r="G278" s="52"/>
      <c r="H278" s="52"/>
    </row>
    <row r="279" spans="1:8">
      <c r="A279" s="53"/>
      <c r="B279" s="53"/>
      <c r="C279" s="54"/>
      <c r="D279" s="30"/>
      <c r="E279" s="60"/>
      <c r="F279" s="52"/>
      <c r="G279" s="52"/>
      <c r="H279" s="52"/>
    </row>
    <row r="280" spans="1:8">
      <c r="A280" s="53"/>
      <c r="B280" s="53"/>
      <c r="C280" s="54"/>
      <c r="D280" s="30"/>
      <c r="E280" s="60"/>
      <c r="F280" s="52"/>
      <c r="G280" s="52"/>
      <c r="H280" s="52"/>
    </row>
    <row r="281" spans="1:8" s="91" customFormat="1">
      <c r="A281" s="93"/>
      <c r="B281" s="93"/>
      <c r="C281" s="95"/>
      <c r="D281" s="96"/>
      <c r="E281" s="97"/>
      <c r="F281" s="94"/>
      <c r="G281" s="94"/>
      <c r="H281" s="94"/>
    </row>
    <row r="282" spans="1:8" s="91" customFormat="1">
      <c r="A282" s="93"/>
      <c r="B282" s="93"/>
      <c r="C282" s="95"/>
      <c r="D282" s="96"/>
      <c r="E282" s="97"/>
      <c r="F282" s="94"/>
      <c r="G282" s="94"/>
      <c r="H282" s="94"/>
    </row>
    <row r="283" spans="1:8" s="91" customFormat="1">
      <c r="A283" s="93"/>
      <c r="B283" s="93"/>
      <c r="C283" s="95"/>
      <c r="D283" s="96"/>
      <c r="E283" s="97"/>
      <c r="F283" s="94"/>
      <c r="G283" s="94"/>
      <c r="H283" s="94"/>
    </row>
    <row r="284" spans="1:8" s="91" customFormat="1">
      <c r="A284" s="93"/>
      <c r="B284" s="93"/>
      <c r="C284" s="95"/>
      <c r="D284" s="96"/>
      <c r="E284" s="97"/>
      <c r="F284" s="94"/>
      <c r="G284" s="94"/>
      <c r="H284" s="94"/>
    </row>
    <row r="285" spans="1:8" s="91" customFormat="1">
      <c r="A285" s="93"/>
      <c r="B285" s="93"/>
      <c r="C285" s="95"/>
      <c r="D285" s="96"/>
      <c r="E285" s="97"/>
      <c r="F285" s="94"/>
      <c r="G285" s="94"/>
      <c r="H285" s="94"/>
    </row>
    <row r="286" spans="1:8" s="91" customFormat="1">
      <c r="A286" s="93"/>
      <c r="B286" s="93"/>
      <c r="C286" s="95"/>
      <c r="D286" s="96"/>
      <c r="E286" s="97"/>
      <c r="F286" s="94"/>
      <c r="G286" s="94"/>
      <c r="H286" s="94"/>
    </row>
    <row r="287" spans="1:8" s="91" customFormat="1">
      <c r="A287" s="93"/>
      <c r="B287" s="93"/>
      <c r="C287" s="95"/>
      <c r="D287" s="96"/>
      <c r="E287" s="97"/>
      <c r="F287" s="94"/>
      <c r="G287" s="94"/>
      <c r="H287" s="94"/>
    </row>
    <row r="288" spans="1:8" s="91" customFormat="1">
      <c r="A288" s="93"/>
      <c r="B288" s="93"/>
      <c r="C288" s="95"/>
      <c r="D288" s="96"/>
      <c r="E288" s="97"/>
      <c r="F288" s="94"/>
      <c r="G288" s="94"/>
      <c r="H288" s="94"/>
    </row>
    <row r="289" spans="1:8" s="91" customFormat="1">
      <c r="A289" s="93"/>
      <c r="B289" s="93"/>
      <c r="C289" s="95"/>
      <c r="D289" s="96"/>
      <c r="E289" s="97"/>
      <c r="F289" s="94"/>
      <c r="G289" s="94"/>
      <c r="H289" s="94"/>
    </row>
    <row r="290" spans="1:8" s="91" customFormat="1">
      <c r="A290" s="93"/>
      <c r="B290" s="93"/>
      <c r="C290" s="95"/>
      <c r="D290" s="96"/>
      <c r="E290" s="97"/>
      <c r="F290" s="94"/>
      <c r="G290" s="94"/>
      <c r="H290" s="94"/>
    </row>
    <row r="291" spans="1:8" s="91" customFormat="1">
      <c r="A291" s="93"/>
      <c r="B291" s="93"/>
      <c r="C291" s="95"/>
      <c r="D291" s="96"/>
      <c r="E291" s="97"/>
      <c r="F291" s="94"/>
      <c r="G291" s="94"/>
      <c r="H291" s="94"/>
    </row>
    <row r="292" spans="1:8">
      <c r="A292" s="53"/>
      <c r="B292" s="53"/>
      <c r="C292" s="54"/>
      <c r="D292" s="30"/>
      <c r="E292" s="60"/>
      <c r="F292" s="52"/>
      <c r="G292" s="52"/>
      <c r="H292" s="52"/>
    </row>
    <row r="293" spans="1:8">
      <c r="A293" s="53"/>
      <c r="B293" s="53"/>
      <c r="C293" s="54">
        <v>13</v>
      </c>
      <c r="D293" s="30" t="s">
        <v>99</v>
      </c>
      <c r="E293" s="60"/>
      <c r="F293" s="52"/>
      <c r="G293" s="52"/>
      <c r="H293" s="52"/>
    </row>
    <row r="294" spans="1:8">
      <c r="A294" s="53"/>
      <c r="B294" s="30"/>
      <c r="C294" s="54"/>
      <c r="D294" s="58"/>
      <c r="E294" s="60"/>
      <c r="F294" s="52"/>
      <c r="G294" s="52"/>
      <c r="H294" s="52"/>
    </row>
    <row r="295" spans="1:8">
      <c r="A295" s="53"/>
      <c r="B295" s="55"/>
      <c r="C295" s="56"/>
      <c r="D295" s="55"/>
      <c r="E295" s="57"/>
      <c r="F295" s="52"/>
      <c r="G295" s="52"/>
      <c r="H295" s="52"/>
    </row>
    <row r="296" spans="1:8">
      <c r="A296" s="53"/>
      <c r="B296" s="73" t="s">
        <v>50</v>
      </c>
      <c r="C296" s="54">
        <v>2</v>
      </c>
      <c r="D296" s="30" t="s">
        <v>148</v>
      </c>
      <c r="E296" s="60"/>
      <c r="F296" s="52"/>
      <c r="G296" s="52"/>
      <c r="H296" s="52"/>
    </row>
    <row r="297" spans="1:8">
      <c r="A297" s="53"/>
      <c r="B297" s="30"/>
      <c r="C297" s="54"/>
      <c r="D297" s="30" t="s">
        <v>149</v>
      </c>
      <c r="E297" s="60">
        <v>4000</v>
      </c>
      <c r="F297" s="52" t="s">
        <v>138</v>
      </c>
      <c r="G297" s="52" t="s">
        <v>152</v>
      </c>
      <c r="H297" s="52"/>
    </row>
    <row r="298" spans="1:8">
      <c r="A298" s="53"/>
      <c r="B298" s="30"/>
      <c r="C298" s="54"/>
      <c r="D298" s="30" t="s">
        <v>150</v>
      </c>
      <c r="E298" s="60"/>
      <c r="F298" s="52"/>
      <c r="G298" s="59"/>
      <c r="H298" s="52"/>
    </row>
    <row r="299" spans="1:8">
      <c r="A299" s="53"/>
      <c r="B299" s="30"/>
      <c r="C299" s="54"/>
      <c r="D299" s="30" t="s">
        <v>151</v>
      </c>
      <c r="E299" s="62"/>
      <c r="F299" s="52"/>
      <c r="G299" s="52"/>
      <c r="H299" s="52"/>
    </row>
    <row r="300" spans="1:8">
      <c r="B300" s="55"/>
      <c r="C300" s="56"/>
      <c r="D300" s="55"/>
      <c r="E300" s="57"/>
      <c r="F300" s="52"/>
      <c r="G300" s="52"/>
    </row>
    <row r="301" spans="1:8">
      <c r="B301" s="72" t="s">
        <v>388</v>
      </c>
      <c r="D301" s="52"/>
      <c r="E301" s="66"/>
      <c r="F301" s="52"/>
      <c r="G301" s="52"/>
    </row>
    <row r="302" spans="1:8">
      <c r="B302" s="52"/>
      <c r="D302" s="52"/>
      <c r="E302" s="66"/>
      <c r="F302" s="52"/>
      <c r="G302" s="52"/>
      <c r="H302" s="52"/>
    </row>
    <row r="303" spans="1:8">
      <c r="B303" s="52"/>
      <c r="C303" s="51">
        <v>37</v>
      </c>
      <c r="D303" s="52"/>
      <c r="E303" s="66"/>
      <c r="F303" s="52"/>
      <c r="G303" s="52"/>
      <c r="H303" s="52"/>
    </row>
    <row r="304" spans="1:8">
      <c r="B304" s="52"/>
      <c r="D304" s="52"/>
      <c r="E304" s="66"/>
      <c r="F304" s="52"/>
      <c r="G304" s="52"/>
      <c r="H304" s="52"/>
    </row>
    <row r="305" spans="2:8">
      <c r="B305" s="52"/>
      <c r="D305" s="52"/>
      <c r="E305" s="66"/>
      <c r="F305" s="52"/>
      <c r="G305" s="52"/>
      <c r="H305" s="52"/>
    </row>
    <row r="306" spans="2:8">
      <c r="D306" s="52"/>
      <c r="E306" s="66">
        <f>71/12</f>
        <v>5.916666666666667</v>
      </c>
      <c r="F306" s="52" t="s">
        <v>102</v>
      </c>
      <c r="G306" s="52" t="s">
        <v>19</v>
      </c>
      <c r="H306" s="52"/>
    </row>
    <row r="307" spans="2:8">
      <c r="D307" s="52"/>
      <c r="E307" s="66"/>
      <c r="F307" s="52"/>
      <c r="G307" s="52"/>
      <c r="H307" s="52"/>
    </row>
    <row r="308" spans="2:8">
      <c r="D308" s="52"/>
      <c r="E308" s="66"/>
      <c r="F308" s="52"/>
      <c r="G308" s="52"/>
      <c r="H308" s="52"/>
    </row>
    <row r="309" spans="2:8">
      <c r="D309" s="52"/>
      <c r="E309" s="66"/>
      <c r="F309" s="52"/>
      <c r="G309" s="52"/>
      <c r="H309" s="52"/>
    </row>
    <row r="310" spans="2:8">
      <c r="D310" s="52"/>
      <c r="E310" s="66"/>
      <c r="F310" s="52"/>
      <c r="G310" s="52"/>
      <c r="H310" s="52"/>
    </row>
    <row r="311" spans="2:8">
      <c r="D311" s="52"/>
      <c r="E311" s="66"/>
      <c r="F311" s="52"/>
      <c r="G311" s="52"/>
      <c r="H311" s="52"/>
    </row>
    <row r="312" spans="2:8">
      <c r="D312" s="52"/>
      <c r="E312" s="66"/>
      <c r="F312" s="52"/>
      <c r="G312" s="52"/>
      <c r="H312" s="52"/>
    </row>
    <row r="313" spans="2:8">
      <c r="D313" s="52"/>
      <c r="E313" s="66"/>
      <c r="F313" s="52"/>
      <c r="G313" s="52"/>
      <c r="H313" s="52"/>
    </row>
    <row r="314" spans="2:8">
      <c r="D314" s="52"/>
      <c r="E314" s="66"/>
      <c r="F314" s="52"/>
      <c r="G314" s="52"/>
      <c r="H314" s="52"/>
    </row>
    <row r="315" spans="2:8">
      <c r="D315" s="52"/>
      <c r="E315" s="66"/>
      <c r="F315" s="52"/>
      <c r="G315" s="52"/>
      <c r="H315" s="52"/>
    </row>
    <row r="316" spans="2:8">
      <c r="D316" s="52"/>
      <c r="E316" s="66"/>
      <c r="F316" s="52"/>
      <c r="G316" s="52"/>
      <c r="H316" s="52"/>
    </row>
    <row r="317" spans="2:8">
      <c r="D317" s="52"/>
      <c r="E317" s="66"/>
      <c r="F317" s="52"/>
      <c r="G317" s="52"/>
      <c r="H317" s="52"/>
    </row>
    <row r="318" spans="2:8">
      <c r="D318" s="52"/>
      <c r="E318" s="66"/>
      <c r="F318" s="52"/>
      <c r="G318" s="52"/>
      <c r="H318" s="52"/>
    </row>
    <row r="319" spans="2:8">
      <c r="D319" s="52"/>
      <c r="E319" s="66"/>
      <c r="F319" s="52"/>
      <c r="G319" s="52"/>
      <c r="H319" s="52"/>
    </row>
    <row r="320" spans="2:8">
      <c r="D320" s="52"/>
      <c r="E320" s="66"/>
      <c r="F320" s="52"/>
      <c r="G320" s="52"/>
      <c r="H320" s="52"/>
    </row>
    <row r="321" spans="3:8">
      <c r="D321" s="52"/>
      <c r="E321" s="66"/>
      <c r="F321" s="52"/>
      <c r="G321" s="52"/>
      <c r="H321" s="52"/>
    </row>
    <row r="322" spans="3:8">
      <c r="D322" s="52"/>
      <c r="E322" s="66"/>
      <c r="F322" s="52"/>
      <c r="G322" s="52"/>
      <c r="H322" s="52"/>
    </row>
    <row r="323" spans="3:8">
      <c r="D323" s="52"/>
      <c r="E323" s="66"/>
      <c r="F323" s="52"/>
      <c r="G323" s="52"/>
      <c r="H323" s="52"/>
    </row>
    <row r="324" spans="3:8">
      <c r="D324" s="52"/>
      <c r="E324" s="66"/>
      <c r="F324" s="52"/>
      <c r="G324" s="52"/>
      <c r="H324" s="52"/>
    </row>
    <row r="325" spans="3:8">
      <c r="C325" s="51">
        <v>28</v>
      </c>
      <c r="D325" s="52"/>
      <c r="E325" s="66"/>
      <c r="F325" s="52"/>
      <c r="G325" s="52"/>
      <c r="H325" s="52"/>
    </row>
    <row r="326" spans="3:8">
      <c r="D326" s="52"/>
      <c r="E326" s="66"/>
      <c r="F326" s="52"/>
      <c r="G326" s="52"/>
      <c r="H326" s="52"/>
    </row>
    <row r="327" spans="3:8">
      <c r="D327" s="52"/>
      <c r="E327" s="66"/>
      <c r="F327" s="52"/>
      <c r="G327" s="52"/>
      <c r="H327" s="52"/>
    </row>
    <row r="328" spans="3:8">
      <c r="D328" s="52"/>
      <c r="E328" s="66"/>
      <c r="F328" s="52"/>
      <c r="G328" s="52"/>
      <c r="H328" s="52"/>
    </row>
    <row r="329" spans="3:8">
      <c r="D329" s="52"/>
      <c r="E329" s="66"/>
      <c r="F329" s="52"/>
      <c r="G329" s="52"/>
      <c r="H329" s="52"/>
    </row>
    <row r="330" spans="3:8">
      <c r="D330" s="52"/>
      <c r="E330" s="66"/>
      <c r="F330" s="52"/>
      <c r="G330" s="52"/>
      <c r="H330" s="52"/>
    </row>
    <row r="331" spans="3:8">
      <c r="D331" s="52"/>
      <c r="E331" s="66"/>
      <c r="F331" s="52"/>
      <c r="G331" s="52"/>
      <c r="H331" s="52"/>
    </row>
    <row r="332" spans="3:8">
      <c r="D332" s="52"/>
      <c r="E332" s="66"/>
      <c r="F332" s="52"/>
      <c r="G332" s="52"/>
      <c r="H332" s="52"/>
    </row>
    <row r="333" spans="3:8">
      <c r="D333" s="52"/>
      <c r="E333" s="66"/>
      <c r="F333" s="52"/>
      <c r="G333" s="52"/>
      <c r="H333" s="52"/>
    </row>
    <row r="334" spans="3:8">
      <c r="D334" s="52"/>
      <c r="E334" s="66"/>
      <c r="F334" s="52"/>
      <c r="G334" s="52"/>
      <c r="H334" s="52"/>
    </row>
    <row r="335" spans="3:8">
      <c r="D335" s="52"/>
      <c r="E335" s="66"/>
      <c r="F335" s="52"/>
      <c r="G335" s="52"/>
      <c r="H335" s="52"/>
    </row>
    <row r="336" spans="3:8">
      <c r="C336" s="51">
        <v>32</v>
      </c>
      <c r="D336" s="52" t="s">
        <v>171</v>
      </c>
      <c r="E336" s="66"/>
      <c r="F336" s="52"/>
      <c r="G336" s="52"/>
      <c r="H336" s="52"/>
    </row>
    <row r="337" spans="2:8">
      <c r="D337" s="52" t="s">
        <v>172</v>
      </c>
      <c r="E337" s="66"/>
      <c r="F337" s="52"/>
      <c r="G337" s="52"/>
      <c r="H337" s="52"/>
    </row>
    <row r="338" spans="2:8">
      <c r="D338" s="52" t="s">
        <v>173</v>
      </c>
      <c r="E338" s="66"/>
      <c r="F338" s="52"/>
      <c r="G338" s="52"/>
      <c r="H338" s="52"/>
    </row>
    <row r="339" spans="2:8">
      <c r="D339" s="52" t="s">
        <v>174</v>
      </c>
      <c r="E339" s="66"/>
      <c r="F339" s="52"/>
      <c r="G339" s="52"/>
      <c r="H339" s="52"/>
    </row>
    <row r="340" spans="2:8">
      <c r="D340" s="52" t="s">
        <v>175</v>
      </c>
      <c r="E340" s="66"/>
      <c r="F340" s="52"/>
      <c r="G340" s="52"/>
      <c r="H340" s="52"/>
    </row>
    <row r="341" spans="2:8">
      <c r="D341" s="52" t="s">
        <v>176</v>
      </c>
      <c r="E341" s="66"/>
      <c r="F341" s="52"/>
      <c r="G341" s="52"/>
      <c r="H341" s="52"/>
    </row>
    <row r="342" spans="2:8">
      <c r="D342" s="52"/>
      <c r="E342" s="66"/>
      <c r="F342" s="52"/>
      <c r="G342" s="52"/>
      <c r="H342" s="52"/>
    </row>
    <row r="343" spans="2:8">
      <c r="B343" s="55"/>
      <c r="C343" s="56"/>
      <c r="D343" s="55"/>
      <c r="E343" s="57"/>
      <c r="F343" s="52"/>
      <c r="G343" s="52"/>
      <c r="H343" s="52"/>
    </row>
    <row r="344" spans="2:8">
      <c r="D344" s="438" t="s">
        <v>126</v>
      </c>
      <c r="E344" s="66">
        <v>1.5E-3</v>
      </c>
      <c r="F344" s="52" t="s">
        <v>233</v>
      </c>
      <c r="G344" s="52" t="s">
        <v>139</v>
      </c>
      <c r="H344" s="52"/>
    </row>
    <row r="345" spans="2:8">
      <c r="B345" s="36" t="s">
        <v>123</v>
      </c>
      <c r="D345" s="438"/>
      <c r="E345" s="66"/>
      <c r="F345" s="52"/>
      <c r="G345" s="52"/>
      <c r="H345" s="52"/>
    </row>
    <row r="346" spans="2:8">
      <c r="B346" s="28" t="s">
        <v>160</v>
      </c>
      <c r="D346" s="438"/>
      <c r="E346" s="66"/>
      <c r="F346" s="52"/>
      <c r="G346" s="52"/>
      <c r="H346" s="52"/>
    </row>
    <row r="347" spans="2:8">
      <c r="D347" s="438"/>
      <c r="E347" s="66"/>
      <c r="F347" s="52"/>
      <c r="G347" s="52"/>
      <c r="H347" s="52"/>
    </row>
    <row r="348" spans="2:8">
      <c r="D348" s="52"/>
      <c r="E348" s="66"/>
      <c r="F348" s="52"/>
      <c r="G348" s="52"/>
      <c r="H348" s="52"/>
    </row>
    <row r="349" spans="2:8">
      <c r="B349" s="36" t="s">
        <v>127</v>
      </c>
      <c r="D349" s="35" t="s">
        <v>128</v>
      </c>
      <c r="E349" s="66"/>
      <c r="F349" s="52"/>
      <c r="G349" s="52"/>
      <c r="H349" s="52"/>
    </row>
    <row r="350" spans="2:8">
      <c r="D350" s="36"/>
      <c r="E350" s="66"/>
      <c r="F350" s="52"/>
      <c r="G350" s="52"/>
      <c r="H350" s="52"/>
    </row>
    <row r="351" spans="2:8" ht="25.5">
      <c r="D351" s="35" t="s">
        <v>129</v>
      </c>
      <c r="E351" s="66"/>
      <c r="F351" s="52"/>
      <c r="G351" s="52"/>
      <c r="H351" s="52"/>
    </row>
    <row r="352" spans="2:8">
      <c r="D352" s="36"/>
      <c r="E352" s="66"/>
      <c r="F352" s="52"/>
      <c r="G352" s="52"/>
      <c r="H352" s="52"/>
    </row>
    <row r="353" spans="2:8" ht="25.5">
      <c r="D353" s="35" t="s">
        <v>130</v>
      </c>
      <c r="E353" s="66"/>
      <c r="F353" s="52"/>
      <c r="G353" s="52"/>
      <c r="H353" s="52"/>
    </row>
    <row r="354" spans="2:8">
      <c r="D354" s="36"/>
      <c r="E354" s="66"/>
      <c r="F354" s="52"/>
      <c r="G354" s="52"/>
      <c r="H354" s="52"/>
    </row>
    <row r="355" spans="2:8">
      <c r="D355" s="35" t="s">
        <v>131</v>
      </c>
      <c r="E355" s="66"/>
      <c r="F355" s="52"/>
      <c r="G355" s="52"/>
      <c r="H355" s="52"/>
    </row>
    <row r="356" spans="2:8" ht="25.5">
      <c r="D356" s="37" t="s">
        <v>134</v>
      </c>
      <c r="E356" s="66"/>
      <c r="F356" s="52"/>
      <c r="G356" s="52"/>
      <c r="H356" s="52"/>
    </row>
    <row r="357" spans="2:8" ht="38.25">
      <c r="D357" s="37" t="s">
        <v>135</v>
      </c>
      <c r="E357" s="66"/>
      <c r="F357" s="52"/>
      <c r="G357" s="52"/>
      <c r="H357" s="52"/>
    </row>
    <row r="358" spans="2:8" ht="25.5">
      <c r="D358" s="37" t="s">
        <v>136</v>
      </c>
      <c r="E358" s="66"/>
      <c r="F358" s="52"/>
      <c r="G358" s="52"/>
      <c r="H358" s="52"/>
    </row>
    <row r="359" spans="2:8">
      <c r="D359" s="36"/>
      <c r="E359" s="66"/>
      <c r="F359" s="52"/>
      <c r="G359" s="52"/>
      <c r="H359" s="52"/>
    </row>
    <row r="360" spans="2:8" ht="38.25">
      <c r="D360" s="35" t="s">
        <v>132</v>
      </c>
      <c r="E360" s="66"/>
      <c r="F360" s="52"/>
      <c r="G360" s="52"/>
      <c r="H360" s="52"/>
    </row>
    <row r="361" spans="2:8">
      <c r="D361" s="36"/>
      <c r="E361" s="66"/>
      <c r="F361" s="52"/>
      <c r="G361" s="52"/>
      <c r="H361" s="52"/>
    </row>
    <row r="362" spans="2:8" ht="38.25">
      <c r="D362" s="35" t="s">
        <v>133</v>
      </c>
      <c r="E362" s="66"/>
      <c r="F362" s="52"/>
      <c r="G362" s="52"/>
      <c r="H362" s="52"/>
    </row>
    <row r="363" spans="2:8">
      <c r="D363" s="52"/>
      <c r="E363" s="66"/>
      <c r="F363" s="52"/>
      <c r="G363" s="52"/>
      <c r="H363" s="52"/>
    </row>
    <row r="364" spans="2:8">
      <c r="B364" s="55"/>
      <c r="C364" s="56"/>
      <c r="D364" s="55"/>
      <c r="E364" s="57"/>
      <c r="F364" s="52"/>
      <c r="G364" s="52"/>
      <c r="H364" s="52"/>
    </row>
    <row r="365" spans="2:8">
      <c r="B365" s="28" t="s">
        <v>184</v>
      </c>
      <c r="C365" s="51">
        <v>43</v>
      </c>
      <c r="D365" s="52"/>
      <c r="E365" s="69">
        <v>0.15</v>
      </c>
      <c r="F365" s="52" t="s">
        <v>26</v>
      </c>
      <c r="G365" s="52" t="s">
        <v>143</v>
      </c>
      <c r="H365" s="52"/>
    </row>
    <row r="366" spans="2:8">
      <c r="B366" s="64"/>
      <c r="D366" s="52"/>
      <c r="E366" s="66"/>
      <c r="F366" s="94"/>
      <c r="G366" s="94"/>
      <c r="H366" s="52"/>
    </row>
    <row r="367" spans="2:8">
      <c r="D367" s="52"/>
      <c r="E367" s="66"/>
      <c r="F367" s="52"/>
      <c r="G367" s="94"/>
      <c r="H367" s="52"/>
    </row>
    <row r="368" spans="2:8">
      <c r="D368" s="52"/>
      <c r="E368" s="66">
        <v>0.33</v>
      </c>
      <c r="F368" s="94" t="s">
        <v>26</v>
      </c>
      <c r="G368" s="94" t="s">
        <v>240</v>
      </c>
      <c r="H368" s="52"/>
    </row>
    <row r="369" spans="4:8">
      <c r="D369" s="52"/>
      <c r="E369" s="66">
        <v>60</v>
      </c>
      <c r="F369" s="52"/>
      <c r="G369" s="94" t="s">
        <v>241</v>
      </c>
      <c r="H369" s="52"/>
    </row>
    <row r="370" spans="4:8">
      <c r="D370" s="52"/>
      <c r="E370" s="66"/>
      <c r="F370" s="52"/>
      <c r="G370" s="52"/>
      <c r="H370" s="52"/>
    </row>
    <row r="371" spans="4:8">
      <c r="D371" s="52"/>
      <c r="E371" s="66"/>
      <c r="F371" s="52"/>
      <c r="G371" s="52"/>
      <c r="H371" s="52"/>
    </row>
    <row r="372" spans="4:8">
      <c r="D372" s="52"/>
      <c r="E372" s="66"/>
      <c r="F372" s="52"/>
      <c r="G372" s="52"/>
      <c r="H372" s="52"/>
    </row>
    <row r="373" spans="4:8">
      <c r="D373" s="52"/>
      <c r="E373" s="66"/>
      <c r="F373" s="52"/>
      <c r="G373" s="52"/>
      <c r="H373" s="52"/>
    </row>
    <row r="374" spans="4:8">
      <c r="D374" s="52"/>
      <c r="E374" s="66"/>
      <c r="F374" s="52"/>
      <c r="G374" s="52"/>
      <c r="H374" s="52"/>
    </row>
    <row r="375" spans="4:8">
      <c r="D375" s="52"/>
      <c r="E375" s="66"/>
      <c r="F375" s="52"/>
      <c r="G375" s="52"/>
      <c r="H375" s="52"/>
    </row>
    <row r="376" spans="4:8">
      <c r="D376" s="52"/>
      <c r="E376" s="66"/>
      <c r="F376" s="52"/>
      <c r="G376" s="52"/>
      <c r="H376" s="52"/>
    </row>
    <row r="377" spans="4:8">
      <c r="D377" s="52"/>
      <c r="E377" s="66"/>
      <c r="F377" s="94"/>
      <c r="G377" s="94" t="s">
        <v>289</v>
      </c>
      <c r="H377" s="52"/>
    </row>
    <row r="378" spans="4:8">
      <c r="D378" s="52"/>
      <c r="E378" s="66"/>
      <c r="F378" s="52"/>
      <c r="G378" s="52"/>
      <c r="H378" s="52"/>
    </row>
    <row r="379" spans="4:8">
      <c r="D379" s="52"/>
      <c r="E379" s="66"/>
      <c r="F379" s="52"/>
      <c r="G379" s="52"/>
      <c r="H379" s="52"/>
    </row>
    <row r="380" spans="4:8">
      <c r="D380" s="52"/>
      <c r="E380" s="66"/>
      <c r="F380" s="52"/>
      <c r="G380" s="52"/>
      <c r="H380" s="52"/>
    </row>
    <row r="381" spans="4:8">
      <c r="D381" s="52"/>
      <c r="E381" s="66"/>
      <c r="F381" s="52"/>
      <c r="G381" s="52"/>
      <c r="H381" s="52"/>
    </row>
    <row r="382" spans="4:8">
      <c r="D382" s="52"/>
      <c r="E382" s="66"/>
      <c r="F382" s="52"/>
      <c r="G382" s="52"/>
      <c r="H382" s="52"/>
    </row>
    <row r="383" spans="4:8">
      <c r="D383" s="52"/>
      <c r="E383" s="66"/>
      <c r="F383" s="52"/>
      <c r="G383" s="52"/>
      <c r="H383" s="52"/>
    </row>
    <row r="384" spans="4:8">
      <c r="D384" s="52"/>
      <c r="E384" s="66"/>
      <c r="F384" s="52"/>
      <c r="G384" s="52"/>
      <c r="H384" s="52"/>
    </row>
    <row r="385" spans="4:8">
      <c r="D385" s="52"/>
      <c r="E385" s="66"/>
      <c r="F385" s="52"/>
      <c r="G385" s="52"/>
      <c r="H385" s="52"/>
    </row>
    <row r="386" spans="4:8">
      <c r="D386" s="52"/>
      <c r="E386" s="66"/>
      <c r="F386" s="52"/>
      <c r="G386" s="52"/>
      <c r="H386" s="52"/>
    </row>
    <row r="387" spans="4:8">
      <c r="D387" s="52"/>
      <c r="E387" s="66"/>
      <c r="F387" s="52"/>
      <c r="G387" s="52"/>
      <c r="H387" s="52"/>
    </row>
    <row r="388" spans="4:8">
      <c r="D388" s="52"/>
      <c r="E388" s="66"/>
      <c r="F388" s="52"/>
      <c r="G388" s="52"/>
      <c r="H388" s="52"/>
    </row>
    <row r="389" spans="4:8">
      <c r="D389" s="52"/>
      <c r="E389" s="66"/>
      <c r="F389" s="52"/>
      <c r="G389" s="52"/>
      <c r="H389" s="52"/>
    </row>
    <row r="390" spans="4:8">
      <c r="D390" s="52"/>
      <c r="E390" s="66"/>
      <c r="F390" s="52"/>
      <c r="G390" s="52"/>
      <c r="H390" s="52"/>
    </row>
    <row r="391" spans="4:8">
      <c r="D391" s="52"/>
      <c r="E391" s="66"/>
      <c r="F391" s="52"/>
      <c r="G391" s="52"/>
      <c r="H391" s="52"/>
    </row>
    <row r="392" spans="4:8">
      <c r="D392" s="52"/>
      <c r="E392" s="66"/>
      <c r="F392" s="52"/>
      <c r="G392" s="52"/>
      <c r="H392" s="52"/>
    </row>
    <row r="393" spans="4:8">
      <c r="D393" s="52"/>
      <c r="E393" s="66"/>
      <c r="F393" s="52"/>
      <c r="G393" s="52"/>
      <c r="H393" s="52"/>
    </row>
    <row r="394" spans="4:8">
      <c r="D394" s="52"/>
      <c r="E394" s="66"/>
      <c r="F394" s="52"/>
      <c r="G394" s="52"/>
      <c r="H394" s="52"/>
    </row>
    <row r="395" spans="4:8">
      <c r="D395" s="52"/>
      <c r="E395" s="66"/>
      <c r="F395" s="52"/>
      <c r="G395" s="52"/>
      <c r="H395" s="52"/>
    </row>
    <row r="396" spans="4:8">
      <c r="D396" s="52"/>
      <c r="E396" s="66"/>
      <c r="F396" s="52"/>
      <c r="G396" s="52"/>
      <c r="H396" s="52"/>
    </row>
    <row r="397" spans="4:8">
      <c r="D397" s="52"/>
      <c r="E397" s="66"/>
      <c r="F397" s="52"/>
      <c r="G397" s="52"/>
      <c r="H397" s="52"/>
    </row>
    <row r="398" spans="4:8">
      <c r="D398" s="52"/>
      <c r="E398" s="66"/>
      <c r="F398" s="52"/>
      <c r="G398" s="52"/>
      <c r="H398" s="52"/>
    </row>
    <row r="399" spans="4:8">
      <c r="D399" s="52"/>
      <c r="E399" s="66"/>
      <c r="F399" s="52"/>
      <c r="G399" s="52"/>
      <c r="H399" s="52"/>
    </row>
    <row r="400" spans="4:8">
      <c r="D400" s="52"/>
      <c r="E400" s="66"/>
      <c r="F400" s="52"/>
      <c r="G400" s="52"/>
      <c r="H400" s="52"/>
    </row>
    <row r="401" spans="4:8">
      <c r="D401" s="52"/>
      <c r="E401" s="66"/>
      <c r="F401" s="52"/>
      <c r="G401" s="52"/>
      <c r="H401" s="52"/>
    </row>
    <row r="402" spans="4:8">
      <c r="D402" s="52"/>
      <c r="E402" s="66"/>
      <c r="F402" s="52"/>
      <c r="G402" s="52"/>
      <c r="H402" s="52"/>
    </row>
    <row r="403" spans="4:8">
      <c r="D403" s="52"/>
      <c r="E403" s="66"/>
      <c r="F403" s="52"/>
      <c r="G403" s="52"/>
      <c r="H403" s="52"/>
    </row>
    <row r="404" spans="4:8">
      <c r="D404" s="52"/>
      <c r="E404" s="66"/>
      <c r="F404" s="52"/>
      <c r="G404" s="52"/>
      <c r="H404" s="52"/>
    </row>
    <row r="405" spans="4:8">
      <c r="D405" s="52"/>
      <c r="E405" s="66"/>
      <c r="F405" s="52"/>
      <c r="G405" s="52"/>
      <c r="H405" s="52"/>
    </row>
    <row r="406" spans="4:8">
      <c r="D406" s="52"/>
      <c r="E406" s="66"/>
      <c r="F406" s="52"/>
      <c r="G406" s="52"/>
      <c r="H406" s="52"/>
    </row>
    <row r="407" spans="4:8">
      <c r="D407" s="52"/>
      <c r="E407" s="66"/>
      <c r="F407" s="52"/>
      <c r="G407" s="52"/>
      <c r="H407" s="52"/>
    </row>
    <row r="408" spans="4:8">
      <c r="D408" s="52"/>
      <c r="E408" s="66"/>
      <c r="F408" s="52"/>
      <c r="G408" s="52"/>
      <c r="H408" s="52"/>
    </row>
    <row r="409" spans="4:8">
      <c r="D409" s="52"/>
      <c r="E409" s="66"/>
      <c r="F409" s="52"/>
      <c r="G409" s="52"/>
      <c r="H409" s="52"/>
    </row>
    <row r="410" spans="4:8">
      <c r="D410" s="52"/>
      <c r="E410" s="66"/>
      <c r="F410" s="52"/>
      <c r="G410" s="52"/>
      <c r="H410" s="52"/>
    </row>
    <row r="411" spans="4:8">
      <c r="D411" s="52"/>
      <c r="E411" s="66"/>
      <c r="F411" s="52"/>
      <c r="G411" s="52"/>
      <c r="H411" s="52"/>
    </row>
    <row r="412" spans="4:8">
      <c r="D412" s="52"/>
      <c r="E412" s="66"/>
      <c r="F412" s="52"/>
      <c r="G412" s="52"/>
      <c r="H412" s="52"/>
    </row>
    <row r="413" spans="4:8">
      <c r="D413" s="52"/>
      <c r="E413" s="66"/>
      <c r="F413" s="52"/>
      <c r="G413" s="52"/>
      <c r="H413" s="52"/>
    </row>
    <row r="414" spans="4:8">
      <c r="D414" s="52"/>
      <c r="E414" s="66"/>
      <c r="F414" s="52"/>
      <c r="G414" s="52"/>
      <c r="H414" s="52"/>
    </row>
    <row r="415" spans="4:8">
      <c r="D415" s="52"/>
      <c r="E415" s="66"/>
      <c r="F415" s="52"/>
      <c r="G415" s="52"/>
      <c r="H415" s="52"/>
    </row>
    <row r="416" spans="4:8">
      <c r="D416" s="52"/>
      <c r="E416" s="66"/>
      <c r="F416" s="52"/>
      <c r="G416" s="52"/>
      <c r="H416" s="52"/>
    </row>
    <row r="417" spans="4:8">
      <c r="D417" s="52"/>
      <c r="E417" s="66"/>
      <c r="F417" s="52"/>
      <c r="G417" s="52"/>
      <c r="H417" s="52"/>
    </row>
    <row r="418" spans="4:8">
      <c r="D418" s="52"/>
      <c r="E418" s="66">
        <v>60</v>
      </c>
      <c r="F418" s="52" t="s">
        <v>102</v>
      </c>
      <c r="G418" s="52" t="s">
        <v>232</v>
      </c>
      <c r="H418" s="52"/>
    </row>
    <row r="419" spans="4:8">
      <c r="D419" s="52"/>
      <c r="E419" s="66">
        <v>5105</v>
      </c>
      <c r="F419" s="52" t="s">
        <v>219</v>
      </c>
      <c r="G419" s="52" t="s">
        <v>218</v>
      </c>
      <c r="H419" s="52"/>
    </row>
    <row r="420" spans="4:8">
      <c r="D420" s="52"/>
      <c r="E420" s="66">
        <v>13.71</v>
      </c>
      <c r="F420" s="52" t="s">
        <v>205</v>
      </c>
      <c r="G420" s="52" t="s">
        <v>220</v>
      </c>
      <c r="H420" s="52"/>
    </row>
    <row r="421" spans="4:8">
      <c r="D421" s="52"/>
      <c r="E421" s="69">
        <v>0.85</v>
      </c>
      <c r="F421" s="52" t="s">
        <v>26</v>
      </c>
      <c r="G421" s="52" t="s">
        <v>221</v>
      </c>
      <c r="H421" s="52"/>
    </row>
    <row r="422" spans="4:8">
      <c r="D422" s="52"/>
      <c r="E422" s="66">
        <v>1400</v>
      </c>
      <c r="F422" s="94" t="s">
        <v>13</v>
      </c>
      <c r="G422" s="52" t="s">
        <v>222</v>
      </c>
      <c r="H422" s="52"/>
    </row>
    <row r="423" spans="4:8">
      <c r="D423" s="52"/>
      <c r="E423" s="66">
        <v>9.33</v>
      </c>
      <c r="F423" s="94" t="s">
        <v>205</v>
      </c>
      <c r="G423" s="94" t="s">
        <v>286</v>
      </c>
      <c r="H423" s="52"/>
    </row>
    <row r="424" spans="4:8">
      <c r="D424" s="52"/>
      <c r="E424" s="66"/>
      <c r="F424" s="52"/>
      <c r="G424" s="52"/>
      <c r="H424" s="52"/>
    </row>
    <row r="425" spans="4:8">
      <c r="D425" s="52"/>
      <c r="E425" s="66"/>
      <c r="F425" s="52"/>
      <c r="G425" s="52"/>
      <c r="H425" s="52"/>
    </row>
    <row r="426" spans="4:8">
      <c r="D426" s="52"/>
      <c r="E426" s="66"/>
      <c r="F426" s="52"/>
      <c r="G426" s="52"/>
      <c r="H426" s="52"/>
    </row>
    <row r="427" spans="4:8">
      <c r="D427" s="52"/>
      <c r="E427" s="66"/>
      <c r="F427" s="52"/>
      <c r="G427" s="52"/>
      <c r="H427" s="52"/>
    </row>
    <row r="428" spans="4:8">
      <c r="D428" s="52"/>
      <c r="E428" s="66"/>
      <c r="F428" s="52"/>
      <c r="G428" s="52"/>
      <c r="H428" s="52"/>
    </row>
    <row r="429" spans="4:8">
      <c r="D429" s="52"/>
      <c r="E429" s="66"/>
      <c r="F429" s="52"/>
      <c r="G429" s="52"/>
      <c r="H429" s="52"/>
    </row>
    <row r="430" spans="4:8">
      <c r="D430" s="52"/>
      <c r="E430" s="66"/>
      <c r="F430" s="52"/>
      <c r="G430" s="52"/>
      <c r="H430" s="52"/>
    </row>
    <row r="431" spans="4:8">
      <c r="D431" s="52"/>
      <c r="E431" s="66"/>
      <c r="F431" s="52"/>
      <c r="G431" s="52"/>
      <c r="H431" s="52"/>
    </row>
    <row r="432" spans="4:8">
      <c r="D432" s="52"/>
      <c r="E432" s="66"/>
      <c r="F432" s="52"/>
      <c r="G432" s="52"/>
      <c r="H432" s="52"/>
    </row>
    <row r="433" spans="2:8">
      <c r="D433" s="52"/>
      <c r="E433" s="66"/>
      <c r="F433" s="52"/>
      <c r="G433" s="52"/>
      <c r="H433" s="52"/>
    </row>
    <row r="434" spans="2:8">
      <c r="D434" s="52"/>
      <c r="E434" s="66"/>
      <c r="F434" s="52"/>
      <c r="G434" s="52"/>
      <c r="H434" s="52"/>
    </row>
    <row r="435" spans="2:8">
      <c r="D435" s="52"/>
      <c r="E435" s="66"/>
      <c r="F435" s="52"/>
      <c r="G435" s="52"/>
      <c r="H435" s="52"/>
    </row>
    <row r="436" spans="2:8">
      <c r="D436" s="52"/>
      <c r="E436" s="66"/>
      <c r="F436" s="52"/>
      <c r="G436" s="52"/>
      <c r="H436" s="52"/>
    </row>
    <row r="437" spans="2:8">
      <c r="D437" s="52"/>
      <c r="E437" s="66"/>
      <c r="F437" s="52"/>
      <c r="G437" s="52"/>
      <c r="H437" s="52"/>
    </row>
    <row r="438" spans="2:8">
      <c r="D438" s="52"/>
      <c r="E438" s="66"/>
      <c r="F438" s="52"/>
      <c r="G438" s="52"/>
      <c r="H438" s="52"/>
    </row>
    <row r="439" spans="2:8">
      <c r="D439" s="52"/>
      <c r="E439" s="66"/>
      <c r="F439" s="52"/>
      <c r="G439" s="52"/>
      <c r="H439" s="52"/>
    </row>
    <row r="440" spans="2:8">
      <c r="D440" s="52"/>
      <c r="E440" s="66"/>
      <c r="F440" s="52"/>
      <c r="G440" s="52"/>
      <c r="H440" s="52"/>
    </row>
    <row r="441" spans="2:8">
      <c r="D441" s="52"/>
      <c r="E441" s="66"/>
      <c r="F441" s="52"/>
      <c r="G441" s="52"/>
      <c r="H441" s="52"/>
    </row>
    <row r="442" spans="2:8">
      <c r="D442" s="52"/>
      <c r="E442" s="66"/>
      <c r="F442" s="52"/>
      <c r="G442" s="52"/>
      <c r="H442" s="52"/>
    </row>
    <row r="443" spans="2:8">
      <c r="D443" s="52"/>
      <c r="E443" s="66"/>
      <c r="F443" s="52"/>
      <c r="G443" s="52"/>
      <c r="H443" s="52"/>
    </row>
    <row r="444" spans="2:8">
      <c r="D444" s="436" t="s">
        <v>223</v>
      </c>
      <c r="E444" s="66"/>
      <c r="F444" s="52"/>
      <c r="G444" s="52"/>
      <c r="H444" s="52"/>
    </row>
    <row r="445" spans="2:8">
      <c r="D445" s="437"/>
      <c r="E445" s="66"/>
      <c r="F445" s="52"/>
      <c r="G445" s="52"/>
      <c r="H445" s="52"/>
    </row>
    <row r="446" spans="2:8">
      <c r="D446" s="52"/>
      <c r="E446" s="66"/>
      <c r="F446" s="52"/>
      <c r="G446" s="52"/>
      <c r="H446" s="52"/>
    </row>
    <row r="447" spans="2:8">
      <c r="B447" s="55"/>
      <c r="C447" s="56"/>
      <c r="D447" s="55"/>
      <c r="E447" s="57"/>
      <c r="F447" s="52"/>
      <c r="G447" s="52"/>
      <c r="H447" s="52"/>
    </row>
    <row r="448" spans="2:8">
      <c r="B448" s="91" t="s">
        <v>159</v>
      </c>
      <c r="C448" s="51">
        <v>61</v>
      </c>
      <c r="D448" s="59" t="s">
        <v>153</v>
      </c>
      <c r="E448" s="66"/>
      <c r="F448" s="52"/>
      <c r="G448" s="52"/>
      <c r="H448" s="52"/>
    </row>
    <row r="449" spans="3:8">
      <c r="D449" s="52" t="s">
        <v>154</v>
      </c>
      <c r="E449" s="66">
        <v>0.14000000000000001</v>
      </c>
      <c r="F449" s="52" t="s">
        <v>112</v>
      </c>
      <c r="G449" s="52" t="s">
        <v>96</v>
      </c>
      <c r="H449" s="52"/>
    </row>
    <row r="450" spans="3:8">
      <c r="D450" s="52" t="s">
        <v>155</v>
      </c>
      <c r="E450" s="66"/>
      <c r="F450" s="52"/>
      <c r="G450" s="52"/>
      <c r="H450" s="52"/>
    </row>
    <row r="451" spans="3:8">
      <c r="D451" s="52" t="s">
        <v>156</v>
      </c>
      <c r="E451" s="66"/>
      <c r="F451" s="52"/>
      <c r="G451" s="52"/>
      <c r="H451" s="52"/>
    </row>
    <row r="452" spans="3:8">
      <c r="D452" s="52" t="s">
        <v>157</v>
      </c>
      <c r="E452" s="66"/>
      <c r="F452" s="52"/>
      <c r="G452" s="52"/>
      <c r="H452" s="52"/>
    </row>
    <row r="453" spans="3:8">
      <c r="D453" s="52" t="s">
        <v>158</v>
      </c>
      <c r="E453" s="66"/>
      <c r="F453" s="52"/>
      <c r="G453" s="52"/>
      <c r="H453" s="52"/>
    </row>
    <row r="454" spans="3:8">
      <c r="D454" s="52"/>
      <c r="E454" s="66"/>
      <c r="F454" s="52"/>
      <c r="G454" s="52"/>
      <c r="H454" s="52"/>
    </row>
    <row r="455" spans="3:8">
      <c r="D455" s="52"/>
      <c r="E455" s="66"/>
      <c r="F455" s="52"/>
      <c r="G455" s="52"/>
      <c r="H455" s="52"/>
    </row>
    <row r="456" spans="3:8">
      <c r="C456" s="51">
        <v>112</v>
      </c>
      <c r="D456" s="52"/>
      <c r="E456" s="66"/>
      <c r="F456" s="52"/>
      <c r="G456" s="52"/>
      <c r="H456" s="52"/>
    </row>
    <row r="458" spans="3:8">
      <c r="G458" s="64" t="s">
        <v>185</v>
      </c>
    </row>
    <row r="459" spans="3:8">
      <c r="E459" s="60">
        <v>3471</v>
      </c>
      <c r="F459" s="52" t="s">
        <v>100</v>
      </c>
      <c r="G459" s="52" t="s">
        <v>152</v>
      </c>
    </row>
    <row r="460" spans="3:8">
      <c r="E460" s="66">
        <v>9.3000000000000007</v>
      </c>
      <c r="F460" s="52" t="s">
        <v>112</v>
      </c>
      <c r="G460" s="52" t="s">
        <v>207</v>
      </c>
    </row>
    <row r="461" spans="3:8">
      <c r="E461" s="71">
        <v>1650</v>
      </c>
      <c r="F461" s="91" t="s">
        <v>13</v>
      </c>
      <c r="G461" s="91" t="s">
        <v>250</v>
      </c>
    </row>
    <row r="462" spans="3:8" s="91" customFormat="1">
      <c r="C462" s="51"/>
      <c r="E462" s="71">
        <v>6.3</v>
      </c>
      <c r="F462" s="91" t="s">
        <v>112</v>
      </c>
      <c r="G462" s="91" t="s">
        <v>272</v>
      </c>
    </row>
    <row r="463" spans="3:8" s="91" customFormat="1">
      <c r="C463" s="51"/>
      <c r="E463" s="71"/>
    </row>
    <row r="464" spans="3:8" s="91" customFormat="1">
      <c r="C464" s="51"/>
      <c r="E464" s="71"/>
    </row>
    <row r="465" spans="3:5" s="91" customFormat="1">
      <c r="C465" s="51"/>
      <c r="E465" s="71"/>
    </row>
    <row r="466" spans="3:5" s="91" customFormat="1">
      <c r="C466" s="51"/>
      <c r="E466" s="71"/>
    </row>
    <row r="467" spans="3:5" s="91" customFormat="1">
      <c r="C467" s="51"/>
      <c r="E467" s="71"/>
    </row>
    <row r="468" spans="3:5" s="91" customFormat="1">
      <c r="C468" s="51"/>
      <c r="E468" s="71"/>
    </row>
    <row r="469" spans="3:5" s="91" customFormat="1">
      <c r="C469" s="51"/>
      <c r="E469" s="71"/>
    </row>
    <row r="470" spans="3:5" s="91" customFormat="1">
      <c r="C470" s="51"/>
      <c r="E470" s="71"/>
    </row>
    <row r="471" spans="3:5" s="91" customFormat="1">
      <c r="C471" s="51"/>
      <c r="E471" s="71"/>
    </row>
    <row r="472" spans="3:5" s="91" customFormat="1">
      <c r="C472" s="51"/>
      <c r="E472" s="71"/>
    </row>
    <row r="473" spans="3:5" s="91" customFormat="1">
      <c r="C473" s="51"/>
      <c r="E473" s="71"/>
    </row>
    <row r="474" spans="3:5" s="91" customFormat="1">
      <c r="C474" s="51"/>
      <c r="E474" s="71"/>
    </row>
    <row r="475" spans="3:5" s="91" customFormat="1">
      <c r="C475" s="51"/>
      <c r="E475" s="71"/>
    </row>
    <row r="476" spans="3:5" s="91" customFormat="1">
      <c r="C476" s="51"/>
      <c r="E476" s="71"/>
    </row>
    <row r="477" spans="3:5" s="91" customFormat="1">
      <c r="C477" s="51"/>
      <c r="E477" s="71"/>
    </row>
    <row r="478" spans="3:5" s="91" customFormat="1">
      <c r="C478" s="51"/>
      <c r="E478" s="71"/>
    </row>
    <row r="479" spans="3:5" s="91" customFormat="1">
      <c r="C479" s="51"/>
      <c r="E479" s="71"/>
    </row>
    <row r="480" spans="3:5" s="91" customFormat="1">
      <c r="C480" s="51"/>
      <c r="E480" s="71"/>
    </row>
    <row r="481" spans="3:5" s="91" customFormat="1">
      <c r="C481" s="51"/>
      <c r="E481" s="71"/>
    </row>
    <row r="482" spans="3:5" s="91" customFormat="1">
      <c r="C482" s="51"/>
      <c r="E482" s="71"/>
    </row>
    <row r="483" spans="3:5" s="91" customFormat="1">
      <c r="C483" s="51"/>
      <c r="E483" s="71"/>
    </row>
    <row r="484" spans="3:5" s="91" customFormat="1">
      <c r="C484" s="51"/>
      <c r="E484" s="71"/>
    </row>
    <row r="485" spans="3:5" s="91" customFormat="1">
      <c r="C485" s="51">
        <v>57</v>
      </c>
      <c r="E485" s="71"/>
    </row>
    <row r="486" spans="3:5" s="91" customFormat="1">
      <c r="C486" s="51"/>
      <c r="E486" s="71"/>
    </row>
    <row r="487" spans="3:5" s="91" customFormat="1">
      <c r="C487" s="51"/>
      <c r="E487" s="71"/>
    </row>
    <row r="488" spans="3:5" s="91" customFormat="1">
      <c r="C488" s="51"/>
      <c r="E488" s="71"/>
    </row>
    <row r="489" spans="3:5" s="91" customFormat="1">
      <c r="C489" s="51"/>
      <c r="E489" s="71"/>
    </row>
    <row r="490" spans="3:5" s="91" customFormat="1">
      <c r="C490" s="51"/>
      <c r="E490" s="71"/>
    </row>
    <row r="491" spans="3:5" s="91" customFormat="1">
      <c r="C491" s="51"/>
      <c r="E491" s="71"/>
    </row>
    <row r="492" spans="3:5" s="91" customFormat="1">
      <c r="C492" s="51"/>
      <c r="E492" s="71"/>
    </row>
    <row r="493" spans="3:5" s="91" customFormat="1">
      <c r="C493" s="51"/>
      <c r="E493" s="71"/>
    </row>
    <row r="494" spans="3:5" s="91" customFormat="1">
      <c r="C494" s="51"/>
      <c r="E494" s="71"/>
    </row>
    <row r="495" spans="3:5" s="91" customFormat="1">
      <c r="C495" s="51"/>
      <c r="E495" s="71"/>
    </row>
    <row r="496" spans="3:5" s="91" customFormat="1">
      <c r="C496" s="51"/>
      <c r="E496" s="71"/>
    </row>
    <row r="497" spans="3:5" s="91" customFormat="1">
      <c r="C497" s="51"/>
      <c r="E497" s="71"/>
    </row>
    <row r="498" spans="3:5" s="91" customFormat="1">
      <c r="C498" s="51"/>
      <c r="E498" s="71"/>
    </row>
    <row r="499" spans="3:5" s="91" customFormat="1">
      <c r="C499" s="51"/>
      <c r="E499" s="71"/>
    </row>
    <row r="500" spans="3:5">
      <c r="C500" s="51">
        <v>63</v>
      </c>
      <c r="D500" s="91" t="s">
        <v>273</v>
      </c>
    </row>
    <row r="501" spans="3:5">
      <c r="D501" s="91" t="s">
        <v>287</v>
      </c>
    </row>
    <row r="502" spans="3:5">
      <c r="D502" s="91" t="s">
        <v>274</v>
      </c>
    </row>
    <row r="503" spans="3:5">
      <c r="D503" s="91" t="s">
        <v>275</v>
      </c>
    </row>
    <row r="504" spans="3:5">
      <c r="D504" s="91" t="s">
        <v>276</v>
      </c>
    </row>
    <row r="505" spans="3:5">
      <c r="D505" s="91" t="s">
        <v>277</v>
      </c>
    </row>
    <row r="506" spans="3:5">
      <c r="D506" s="91" t="s">
        <v>278</v>
      </c>
    </row>
    <row r="507" spans="3:5">
      <c r="D507" s="91" t="s">
        <v>279</v>
      </c>
    </row>
    <row r="508" spans="3:5">
      <c r="D508" s="91" t="s">
        <v>280</v>
      </c>
    </row>
    <row r="509" spans="3:5">
      <c r="D509" s="91" t="s">
        <v>281</v>
      </c>
    </row>
    <row r="510" spans="3:5">
      <c r="D510" s="91" t="s">
        <v>282</v>
      </c>
    </row>
    <row r="511" spans="3:5">
      <c r="D511" s="91" t="s">
        <v>283</v>
      </c>
    </row>
    <row r="512" spans="3:5">
      <c r="D512" s="91" t="s">
        <v>284</v>
      </c>
    </row>
    <row r="513" spans="2:7">
      <c r="D513" s="91" t="s">
        <v>285</v>
      </c>
    </row>
    <row r="514" spans="2:7">
      <c r="D514" s="91">
        <v>36</v>
      </c>
    </row>
    <row r="518" spans="2:7">
      <c r="B518" s="55"/>
      <c r="C518" s="56"/>
      <c r="D518" s="55"/>
      <c r="E518" s="57"/>
    </row>
    <row r="520" spans="2:7">
      <c r="B520" s="28" t="s">
        <v>201</v>
      </c>
      <c r="D520" s="28" t="s">
        <v>190</v>
      </c>
      <c r="E520" s="71">
        <v>3300</v>
      </c>
      <c r="F520" s="28" t="s">
        <v>100</v>
      </c>
      <c r="G520" s="28" t="s">
        <v>202</v>
      </c>
    </row>
    <row r="521" spans="2:7">
      <c r="D521" s="28" t="s">
        <v>191</v>
      </c>
    </row>
    <row r="522" spans="2:7">
      <c r="D522" s="28" t="s">
        <v>192</v>
      </c>
    </row>
    <row r="523" spans="2:7">
      <c r="D523" s="28" t="s">
        <v>193</v>
      </c>
    </row>
    <row r="524" spans="2:7">
      <c r="D524" s="28" t="s">
        <v>194</v>
      </c>
    </row>
    <row r="525" spans="2:7">
      <c r="D525" s="28" t="s">
        <v>195</v>
      </c>
    </row>
    <row r="526" spans="2:7">
      <c r="D526" s="28" t="s">
        <v>196</v>
      </c>
    </row>
    <row r="527" spans="2:7">
      <c r="D527" s="28" t="s">
        <v>197</v>
      </c>
    </row>
    <row r="528" spans="2:7">
      <c r="D528" s="28" t="s">
        <v>198</v>
      </c>
    </row>
    <row r="529" spans="2:5">
      <c r="D529" s="28" t="s">
        <v>199</v>
      </c>
    </row>
    <row r="530" spans="2:5">
      <c r="D530" s="28" t="s">
        <v>200</v>
      </c>
    </row>
    <row r="532" spans="2:5">
      <c r="B532" s="55"/>
      <c r="C532" s="56"/>
      <c r="D532" s="55"/>
      <c r="E532" s="57"/>
    </row>
    <row r="534" spans="2:5">
      <c r="B534" s="28" t="s">
        <v>204</v>
      </c>
      <c r="C534" s="51">
        <v>156</v>
      </c>
    </row>
    <row r="544" spans="2:5">
      <c r="C544" s="51" t="s">
        <v>209</v>
      </c>
    </row>
    <row r="545" spans="5:7">
      <c r="G545" s="64" t="s">
        <v>48</v>
      </c>
    </row>
    <row r="546" spans="5:7">
      <c r="E546" s="71">
        <v>88.75</v>
      </c>
      <c r="F546" s="28" t="s">
        <v>138</v>
      </c>
      <c r="G546" s="28" t="s">
        <v>94</v>
      </c>
    </row>
    <row r="547" spans="5:7">
      <c r="E547" s="71">
        <v>2.04</v>
      </c>
      <c r="F547" s="28" t="s">
        <v>205</v>
      </c>
      <c r="G547" s="28" t="s">
        <v>95</v>
      </c>
    </row>
    <row r="548" spans="5:7">
      <c r="E548" s="71">
        <f>SUM(E549:E551)</f>
        <v>5338.5912343470482</v>
      </c>
      <c r="F548" s="28" t="s">
        <v>138</v>
      </c>
      <c r="G548" s="28" t="s">
        <v>202</v>
      </c>
    </row>
    <row r="549" spans="5:7">
      <c r="E549" s="161">
        <f>2152590/E552</f>
        <v>962.69677996422183</v>
      </c>
      <c r="F549" s="28" t="s">
        <v>138</v>
      </c>
      <c r="G549" s="28" t="s">
        <v>210</v>
      </c>
    </row>
    <row r="550" spans="5:7">
      <c r="E550" s="161">
        <f>1300000/E552</f>
        <v>581.39534883720933</v>
      </c>
      <c r="F550" s="28" t="s">
        <v>138</v>
      </c>
      <c r="G550" s="28" t="s">
        <v>211</v>
      </c>
    </row>
    <row r="551" spans="5:7">
      <c r="E551" s="161">
        <f>8484500/E552</f>
        <v>3794.4991055456171</v>
      </c>
      <c r="F551" s="28" t="s">
        <v>138</v>
      </c>
      <c r="G551" s="28" t="s">
        <v>212</v>
      </c>
    </row>
    <row r="552" spans="5:7">
      <c r="E552" s="71">
        <v>2236</v>
      </c>
      <c r="F552" s="28" t="s">
        <v>13</v>
      </c>
      <c r="G552" s="28" t="s">
        <v>222</v>
      </c>
    </row>
    <row r="575" spans="4:4">
      <c r="D575" s="28" t="s">
        <v>224</v>
      </c>
    </row>
    <row r="576" spans="4:4">
      <c r="D576" s="28" t="s">
        <v>225</v>
      </c>
    </row>
    <row r="578" spans="3:3">
      <c r="C578" s="84" t="s">
        <v>226</v>
      </c>
    </row>
    <row r="598" spans="2:5">
      <c r="B598" s="55"/>
      <c r="C598" s="56"/>
      <c r="D598" s="55"/>
      <c r="E598" s="57"/>
    </row>
    <row r="599" spans="2:5">
      <c r="B599" s="91" t="s">
        <v>379</v>
      </c>
    </row>
    <row r="600" spans="2:5">
      <c r="C600" s="51">
        <v>33</v>
      </c>
      <c r="D600" s="435" t="s">
        <v>380</v>
      </c>
    </row>
    <row r="601" spans="2:5">
      <c r="D601" s="435"/>
    </row>
    <row r="602" spans="2:5">
      <c r="D602" s="435"/>
    </row>
    <row r="603" spans="2:5">
      <c r="D603" s="435"/>
    </row>
    <row r="604" spans="2:5">
      <c r="D604" s="435"/>
    </row>
    <row r="605" spans="2:5">
      <c r="D605" s="435"/>
    </row>
    <row r="608" spans="2:5">
      <c r="C608" s="51">
        <v>34</v>
      </c>
    </row>
    <row r="640" spans="3:4">
      <c r="C640" s="51">
        <v>35</v>
      </c>
      <c r="D640" s="435" t="s">
        <v>381</v>
      </c>
    </row>
    <row r="641" spans="4:4">
      <c r="D641" s="435"/>
    </row>
    <row r="642" spans="4:4">
      <c r="D642" s="435"/>
    </row>
    <row r="677" spans="3:3">
      <c r="C677" s="51">
        <v>75</v>
      </c>
    </row>
    <row r="711" spans="2:5" s="91" customFormat="1">
      <c r="B711" s="55"/>
      <c r="C711" s="56"/>
      <c r="D711" s="55"/>
      <c r="E711" s="57"/>
    </row>
  </sheetData>
  <mergeCells count="17">
    <mergeCell ref="D149:D153"/>
    <mergeCell ref="D155:D158"/>
    <mergeCell ref="D212:D216"/>
    <mergeCell ref="D221:D229"/>
    <mergeCell ref="B3:B4"/>
    <mergeCell ref="D142:D146"/>
    <mergeCell ref="D117:D118"/>
    <mergeCell ref="D122:D127"/>
    <mergeCell ref="D129:D130"/>
    <mergeCell ref="D132:D135"/>
    <mergeCell ref="D137:D139"/>
    <mergeCell ref="D600:D605"/>
    <mergeCell ref="D640:D642"/>
    <mergeCell ref="D444:D445"/>
    <mergeCell ref="D217:D218"/>
    <mergeCell ref="D231:D232"/>
    <mergeCell ref="D344:D347"/>
  </mergeCell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pageSetUpPr fitToPage="1"/>
  </sheetPr>
  <dimension ref="A1:P51"/>
  <sheetViews>
    <sheetView zoomScale="85" zoomScaleNormal="85" workbookViewId="0">
      <pane xSplit="4" ySplit="7" topLeftCell="E14" activePane="bottomRight" state="frozen"/>
      <selection pane="topRight" activeCell="E1" sqref="E1"/>
      <selection pane="bottomLeft" activeCell="A8" sqref="A8"/>
      <selection pane="bottomRight" activeCell="M43" sqref="M43"/>
    </sheetView>
  </sheetViews>
  <sheetFormatPr defaultColWidth="8.77734375" defaultRowHeight="15" outlineLevelCol="1"/>
  <cols>
    <col min="1" max="1" width="8.77734375" style="100"/>
    <col min="2" max="2" width="7.88671875" style="100" customWidth="1"/>
    <col min="3" max="3" width="37.6640625" style="100" customWidth="1"/>
    <col min="4" max="4" width="11.77734375" style="100" bestFit="1" customWidth="1"/>
    <col min="5" max="6" width="7.44140625" style="100" bestFit="1" customWidth="1"/>
    <col min="7" max="8" width="4.88671875" style="100" bestFit="1" customWidth="1"/>
    <col min="9" max="9" width="8.6640625" style="100" bestFit="1" customWidth="1"/>
    <col min="10" max="10" width="8.6640625" style="100" customWidth="1"/>
    <col min="11" max="11" width="8.77734375" style="100"/>
    <col min="12" max="12" width="9" style="100" customWidth="1"/>
    <col min="13" max="13" width="35.6640625" style="100" customWidth="1" outlineLevel="1"/>
    <col min="14" max="25" width="8.77734375" style="100"/>
    <col min="26" max="26" width="8.77734375" style="100" customWidth="1"/>
    <col min="27" max="16384" width="8.77734375" style="100"/>
  </cols>
  <sheetData>
    <row r="1" spans="1:16" ht="19.5">
      <c r="A1" s="99" t="s">
        <v>39</v>
      </c>
      <c r="C1" s="101"/>
      <c r="M1" s="193"/>
      <c r="N1" s="104"/>
      <c r="O1" s="104"/>
    </row>
    <row r="2" spans="1:16" ht="19.5">
      <c r="A2" s="99"/>
      <c r="C2" s="101"/>
      <c r="D2" s="449" t="s">
        <v>49</v>
      </c>
      <c r="E2" s="449"/>
      <c r="F2" s="449"/>
      <c r="G2" s="449"/>
      <c r="H2" s="449"/>
      <c r="I2" s="449"/>
      <c r="J2" s="449"/>
      <c r="K2" s="449"/>
      <c r="L2" s="449"/>
      <c r="M2" s="305"/>
      <c r="N2" s="104"/>
      <c r="O2" s="104"/>
    </row>
    <row r="3" spans="1:16">
      <c r="A3" s="105"/>
      <c r="B3" s="106"/>
      <c r="C3" s="105"/>
      <c r="D3" s="107"/>
      <c r="E3" s="108"/>
      <c r="F3" s="160"/>
      <c r="G3" s="108"/>
      <c r="H3" s="108"/>
      <c r="I3" s="448" t="s">
        <v>295</v>
      </c>
      <c r="J3" s="448"/>
      <c r="K3" s="448"/>
      <c r="L3" s="448"/>
      <c r="M3" s="108"/>
      <c r="N3" s="183"/>
      <c r="O3" s="104"/>
    </row>
    <row r="4" spans="1:16">
      <c r="A4" s="105"/>
      <c r="B4" s="106"/>
      <c r="C4" s="105"/>
      <c r="D4" s="110" t="s">
        <v>318</v>
      </c>
      <c r="E4" s="217" t="s">
        <v>234</v>
      </c>
      <c r="F4" s="218" t="s">
        <v>235</v>
      </c>
      <c r="G4" s="217" t="s">
        <v>311</v>
      </c>
      <c r="H4" s="217" t="s">
        <v>315</v>
      </c>
      <c r="I4" s="111" t="s">
        <v>93</v>
      </c>
      <c r="J4" s="111" t="s">
        <v>389</v>
      </c>
      <c r="K4" s="111" t="s">
        <v>137</v>
      </c>
      <c r="L4" s="111" t="s">
        <v>51</v>
      </c>
      <c r="M4" s="111" t="s">
        <v>288</v>
      </c>
      <c r="N4" s="206"/>
      <c r="O4" s="104"/>
    </row>
    <row r="5" spans="1:16">
      <c r="A5" s="112"/>
      <c r="B5" s="212"/>
      <c r="C5" s="103"/>
      <c r="D5" s="187" t="s">
        <v>317</v>
      </c>
      <c r="E5" s="113"/>
      <c r="F5" s="114"/>
      <c r="G5" s="114"/>
      <c r="H5" s="114"/>
      <c r="I5" s="114" t="s">
        <v>52</v>
      </c>
      <c r="J5" s="114" t="s">
        <v>117</v>
      </c>
      <c r="K5" s="114" t="s">
        <v>117</v>
      </c>
      <c r="L5" s="115" t="s">
        <v>206</v>
      </c>
      <c r="M5" s="115"/>
      <c r="N5" s="207"/>
      <c r="O5" s="104"/>
    </row>
    <row r="6" spans="1:16">
      <c r="B6" s="116" t="s">
        <v>309</v>
      </c>
      <c r="C6" s="116"/>
      <c r="D6" s="117"/>
      <c r="E6" s="118"/>
      <c r="F6" s="119"/>
      <c r="G6" s="119"/>
      <c r="H6" s="119"/>
      <c r="I6" s="119"/>
      <c r="J6" s="119"/>
      <c r="K6" s="119"/>
      <c r="L6" s="119"/>
      <c r="M6" s="119"/>
      <c r="N6" s="208"/>
      <c r="O6" s="104"/>
    </row>
    <row r="7" spans="1:16">
      <c r="C7" s="220" t="s">
        <v>53</v>
      </c>
      <c r="D7" s="121"/>
      <c r="E7" s="122"/>
      <c r="F7" s="123"/>
      <c r="G7" s="123"/>
      <c r="H7" s="123"/>
      <c r="I7" s="123"/>
      <c r="J7" s="123"/>
      <c r="K7" s="123"/>
      <c r="L7" s="123"/>
      <c r="M7" s="123"/>
      <c r="N7" s="208"/>
      <c r="O7" s="104"/>
      <c r="P7" s="101"/>
    </row>
    <row r="8" spans="1:16">
      <c r="C8" s="145" t="s">
        <v>54</v>
      </c>
      <c r="D8" s="133" t="s">
        <v>55</v>
      </c>
      <c r="E8" s="162">
        <v>1650</v>
      </c>
      <c r="F8" s="162">
        <v>1650</v>
      </c>
      <c r="G8" s="188"/>
      <c r="H8" s="162"/>
      <c r="I8" s="162">
        <f>Notes!$E$217</f>
        <v>1000</v>
      </c>
      <c r="J8" s="162"/>
      <c r="K8" s="162"/>
      <c r="L8" s="198">
        <f>Notes!$E$422</f>
        <v>1400</v>
      </c>
      <c r="M8" s="301" t="s">
        <v>334</v>
      </c>
      <c r="N8" s="201"/>
      <c r="O8" s="104"/>
    </row>
    <row r="9" spans="1:16">
      <c r="C9" s="146" t="s">
        <v>45</v>
      </c>
      <c r="D9" s="136" t="s">
        <v>26</v>
      </c>
      <c r="E9" s="320">
        <v>0.969696</v>
      </c>
      <c r="F9" s="321">
        <v>0.969696</v>
      </c>
      <c r="G9" s="296"/>
      <c r="H9" s="321"/>
      <c r="I9" s="320">
        <f>E9</f>
        <v>0.969696</v>
      </c>
      <c r="J9" s="321"/>
      <c r="K9" s="321"/>
      <c r="L9" s="322">
        <v>0.97</v>
      </c>
      <c r="M9" s="301" t="s">
        <v>319</v>
      </c>
      <c r="N9" s="201"/>
      <c r="O9" s="104"/>
    </row>
    <row r="10" spans="1:16">
      <c r="C10" s="145" t="s">
        <v>237</v>
      </c>
      <c r="D10" s="133" t="s">
        <v>55</v>
      </c>
      <c r="E10" s="172">
        <f>E8*E9</f>
        <v>1599.9983999999999</v>
      </c>
      <c r="F10" s="172">
        <v>1599.9983999999999</v>
      </c>
      <c r="G10" s="188"/>
      <c r="H10" s="172"/>
      <c r="I10" s="172">
        <f t="shared" ref="I10:L10" si="0">I8*I9</f>
        <v>969.69600000000003</v>
      </c>
      <c r="J10" s="172"/>
      <c r="K10" s="172"/>
      <c r="L10" s="304">
        <f t="shared" si="0"/>
        <v>1358</v>
      </c>
      <c r="M10" s="301" t="s">
        <v>335</v>
      </c>
      <c r="N10" s="202"/>
      <c r="O10" s="104"/>
    </row>
    <row r="11" spans="1:16">
      <c r="A11" s="124"/>
      <c r="B11" s="125"/>
      <c r="C11" s="147" t="s">
        <v>56</v>
      </c>
      <c r="D11" s="134" t="s">
        <v>26</v>
      </c>
      <c r="E11" s="316">
        <f>I11</f>
        <v>0.36</v>
      </c>
      <c r="F11" s="317">
        <v>0.36</v>
      </c>
      <c r="G11" s="318"/>
      <c r="H11" s="317"/>
      <c r="I11" s="317">
        <f>Notes!$E$231</f>
        <v>0.36</v>
      </c>
      <c r="J11" s="317"/>
      <c r="K11" s="317"/>
      <c r="L11" s="317">
        <f>Notes!$E$368</f>
        <v>0.33</v>
      </c>
      <c r="M11" s="302" t="s">
        <v>320</v>
      </c>
      <c r="N11" s="203"/>
      <c r="O11" s="104"/>
    </row>
    <row r="12" spans="1:16">
      <c r="A12" s="126"/>
      <c r="B12" s="127"/>
      <c r="C12" s="148" t="s">
        <v>292</v>
      </c>
      <c r="D12" s="135" t="s">
        <v>26</v>
      </c>
      <c r="E12" s="316">
        <v>0.9</v>
      </c>
      <c r="F12" s="317">
        <v>0.9</v>
      </c>
      <c r="G12" s="318"/>
      <c r="H12" s="317"/>
      <c r="I12" s="319">
        <f>I13/hours_in_year</f>
        <v>0.90182648401826482</v>
      </c>
      <c r="J12" s="317"/>
      <c r="K12" s="317"/>
      <c r="L12" s="317">
        <f>Notes!$E$421</f>
        <v>0.85</v>
      </c>
      <c r="M12" s="302" t="s">
        <v>331</v>
      </c>
      <c r="N12" s="201"/>
      <c r="O12" s="104"/>
    </row>
    <row r="13" spans="1:16">
      <c r="A13" s="101"/>
      <c r="C13" s="145" t="s">
        <v>293</v>
      </c>
      <c r="D13" s="133" t="s">
        <v>97</v>
      </c>
      <c r="E13" s="172">
        <f>E12*hours_in_year</f>
        <v>7884</v>
      </c>
      <c r="F13" s="172">
        <f>F12*hours_in_year</f>
        <v>7884</v>
      </c>
      <c r="G13" s="188"/>
      <c r="H13" s="172"/>
      <c r="I13" s="298">
        <f>Notes!$E$242</f>
        <v>7900</v>
      </c>
      <c r="J13" s="172"/>
      <c r="K13" s="172"/>
      <c r="L13" s="172">
        <f>L12*hours_in_year</f>
        <v>7446</v>
      </c>
      <c r="M13" s="302" t="s">
        <v>332</v>
      </c>
      <c r="N13" s="204"/>
      <c r="O13" s="104"/>
    </row>
    <row r="14" spans="1:16">
      <c r="A14" s="101"/>
      <c r="C14" s="145" t="s">
        <v>294</v>
      </c>
      <c r="D14" s="133" t="s">
        <v>303</v>
      </c>
      <c r="E14" s="172">
        <f>E13*E10*MW_to_GW</f>
        <v>12614.387385599999</v>
      </c>
      <c r="F14" s="172">
        <f>F13*F10*MW_to_GW</f>
        <v>12614.387385599999</v>
      </c>
      <c r="G14" s="188"/>
      <c r="H14" s="172"/>
      <c r="I14" s="172">
        <f>I13*I10*MW_to_GW</f>
        <v>7660.5984000000008</v>
      </c>
      <c r="J14" s="172"/>
      <c r="K14" s="172"/>
      <c r="L14" s="172">
        <f>L13*L10*MW_to_GW</f>
        <v>10111.668</v>
      </c>
      <c r="M14" s="302" t="s">
        <v>333</v>
      </c>
      <c r="N14" s="201"/>
      <c r="O14" s="104"/>
    </row>
    <row r="15" spans="1:16">
      <c r="C15" s="220" t="s">
        <v>59</v>
      </c>
      <c r="D15" s="158"/>
      <c r="E15" s="165"/>
      <c r="F15" s="165"/>
      <c r="G15" s="189"/>
      <c r="H15" s="165"/>
      <c r="I15" s="165"/>
      <c r="J15" s="165"/>
      <c r="K15" s="165"/>
      <c r="L15" s="166"/>
      <c r="M15" s="162"/>
      <c r="N15" s="205"/>
      <c r="O15" s="104"/>
    </row>
    <row r="16" spans="1:16">
      <c r="A16" s="128"/>
      <c r="B16" s="129"/>
      <c r="C16" s="149" t="s">
        <v>19</v>
      </c>
      <c r="D16" s="137" t="s">
        <v>20</v>
      </c>
      <c r="E16" s="167">
        <v>6</v>
      </c>
      <c r="F16" s="167">
        <v>5</v>
      </c>
      <c r="G16" s="188">
        <f t="shared" ref="G16:G18" si="1">(E16/F16)-1</f>
        <v>0.19999999999999996</v>
      </c>
      <c r="H16" s="164"/>
      <c r="I16" s="167">
        <f>Notes!$E$129</f>
        <v>6</v>
      </c>
      <c r="J16" s="167">
        <f>Notes!$E$306</f>
        <v>5.916666666666667</v>
      </c>
      <c r="K16" s="167"/>
      <c r="L16" s="299">
        <v>5</v>
      </c>
      <c r="M16" s="199" t="s">
        <v>332</v>
      </c>
      <c r="N16" s="203"/>
      <c r="O16" s="104"/>
    </row>
    <row r="17" spans="1:15">
      <c r="C17" s="150" t="s">
        <v>236</v>
      </c>
      <c r="D17" s="138" t="s">
        <v>26</v>
      </c>
      <c r="E17" s="295">
        <v>0.12</v>
      </c>
      <c r="F17" s="295">
        <v>0.12</v>
      </c>
      <c r="G17" s="296"/>
      <c r="H17" s="295"/>
      <c r="I17" s="295">
        <f>Notes!$E$218</f>
        <v>0.125</v>
      </c>
      <c r="J17" s="295"/>
      <c r="K17" s="295"/>
      <c r="L17" s="368">
        <v>0.12</v>
      </c>
      <c r="M17" s="192" t="s">
        <v>321</v>
      </c>
      <c r="N17" s="201"/>
      <c r="O17" s="104"/>
    </row>
    <row r="18" spans="1:15" ht="15.75">
      <c r="A18" s="102"/>
      <c r="B18" s="130"/>
      <c r="C18" s="151" t="s">
        <v>44</v>
      </c>
      <c r="D18" s="143" t="s">
        <v>20</v>
      </c>
      <c r="E18" s="162">
        <v>60</v>
      </c>
      <c r="F18" s="162">
        <v>50</v>
      </c>
      <c r="G18" s="188">
        <f t="shared" si="1"/>
        <v>0.19999999999999996</v>
      </c>
      <c r="H18" s="164"/>
      <c r="I18" s="162">
        <f>Notes!$E$272</f>
        <v>60</v>
      </c>
      <c r="J18" s="162"/>
      <c r="K18" s="162"/>
      <c r="L18" s="162">
        <f>Notes!$E$418</f>
        <v>60</v>
      </c>
      <c r="M18" s="192" t="s">
        <v>332</v>
      </c>
      <c r="N18" s="183"/>
      <c r="O18" s="104"/>
    </row>
    <row r="19" spans="1:15" ht="15.75">
      <c r="A19" s="102"/>
      <c r="B19" s="130"/>
      <c r="C19" s="151" t="s">
        <v>296</v>
      </c>
      <c r="D19" s="143" t="s">
        <v>302</v>
      </c>
      <c r="E19" s="162">
        <v>0</v>
      </c>
      <c r="F19" s="162">
        <v>0</v>
      </c>
      <c r="G19" s="188"/>
      <c r="H19" s="164"/>
      <c r="I19" s="367">
        <v>0</v>
      </c>
      <c r="J19" s="162"/>
      <c r="K19" s="162"/>
      <c r="L19" s="367">
        <v>0</v>
      </c>
      <c r="M19" s="192" t="s">
        <v>322</v>
      </c>
      <c r="N19" s="183"/>
      <c r="O19" s="104"/>
    </row>
    <row r="20" spans="1:15">
      <c r="B20" s="116" t="s">
        <v>310</v>
      </c>
      <c r="C20" s="116"/>
      <c r="D20" s="159"/>
      <c r="E20" s="168"/>
      <c r="F20" s="168"/>
      <c r="G20" s="190"/>
      <c r="H20" s="168"/>
      <c r="I20" s="168"/>
      <c r="J20" s="168"/>
      <c r="K20" s="168"/>
      <c r="L20" s="169"/>
      <c r="M20" s="162"/>
      <c r="N20" s="155"/>
    </row>
    <row r="21" spans="1:15">
      <c r="B21" s="104"/>
      <c r="C21" s="220" t="s">
        <v>101</v>
      </c>
      <c r="D21" s="158"/>
      <c r="E21" s="165"/>
      <c r="F21" s="165"/>
      <c r="G21" s="189"/>
      <c r="H21" s="165"/>
      <c r="I21" s="165"/>
      <c r="J21" s="165"/>
      <c r="K21" s="165"/>
      <c r="L21" s="166"/>
      <c r="M21" s="162"/>
      <c r="N21" s="155"/>
    </row>
    <row r="22" spans="1:15">
      <c r="B22" s="104"/>
      <c r="C22" s="176" t="s">
        <v>312</v>
      </c>
      <c r="D22" s="139" t="s">
        <v>60</v>
      </c>
      <c r="E22" s="209">
        <f>AVERAGE(I22,L22)</f>
        <v>3435700</v>
      </c>
      <c r="F22" s="324">
        <f>3402111</f>
        <v>3402111</v>
      </c>
      <c r="G22" s="188">
        <f t="shared" ref="G22" si="2">(E22/F22)-1</f>
        <v>9.8729876832355234E-3</v>
      </c>
      <c r="H22" s="164">
        <f>STDEV(I22,L22)/AVERAGE(L22,I22)</f>
        <v>1.4694945477416007E-2</v>
      </c>
      <c r="I22" s="157">
        <f>I25</f>
        <v>3400000</v>
      </c>
      <c r="J22" s="157"/>
      <c r="K22" s="157"/>
      <c r="L22" s="157">
        <f t="shared" ref="L22" si="3">L25</f>
        <v>3471400.0000000005</v>
      </c>
      <c r="M22" s="303" t="s">
        <v>377</v>
      </c>
      <c r="N22" s="155"/>
    </row>
    <row r="23" spans="1:15">
      <c r="A23" s="132"/>
      <c r="B23" s="131"/>
      <c r="C23" s="153" t="s">
        <v>125</v>
      </c>
      <c r="D23" s="139" t="s">
        <v>60</v>
      </c>
      <c r="E23" s="157"/>
      <c r="F23" s="157"/>
      <c r="G23" s="188"/>
      <c r="H23" s="157"/>
      <c r="I23" s="157"/>
      <c r="J23" s="157"/>
      <c r="K23" s="157"/>
      <c r="L23" s="157"/>
      <c r="M23" s="192"/>
      <c r="N23" s="155"/>
    </row>
    <row r="24" spans="1:15">
      <c r="A24" s="132"/>
      <c r="B24" s="131"/>
      <c r="C24" s="144" t="s">
        <v>115</v>
      </c>
      <c r="D24" s="139" t="s">
        <v>60</v>
      </c>
      <c r="E24" s="157"/>
      <c r="F24" s="157"/>
      <c r="G24" s="188"/>
      <c r="H24" s="157"/>
      <c r="I24" s="157"/>
      <c r="J24" s="157"/>
      <c r="K24" s="157"/>
      <c r="L24" s="157"/>
      <c r="M24" s="192"/>
      <c r="N24" s="155"/>
    </row>
    <row r="25" spans="1:15">
      <c r="B25" s="104"/>
      <c r="C25" s="211" t="s">
        <v>152</v>
      </c>
      <c r="D25" s="139" t="s">
        <v>60</v>
      </c>
      <c r="E25" s="157"/>
      <c r="F25" s="157"/>
      <c r="G25" s="188"/>
      <c r="H25" s="157"/>
      <c r="I25" s="157">
        <f>SUM(I27)</f>
        <v>3400000</v>
      </c>
      <c r="J25" s="157"/>
      <c r="K25" s="157"/>
      <c r="L25" s="157">
        <f>SUM(L26:L28)</f>
        <v>3471400.0000000005</v>
      </c>
      <c r="M25" s="192"/>
      <c r="N25" s="155"/>
    </row>
    <row r="26" spans="1:15">
      <c r="A26" s="132"/>
      <c r="B26" s="131"/>
      <c r="C26" s="152" t="s">
        <v>142</v>
      </c>
      <c r="D26" s="139" t="s">
        <v>60</v>
      </c>
      <c r="E26" s="157"/>
      <c r="F26" s="157"/>
      <c r="G26" s="188"/>
      <c r="H26" s="157"/>
      <c r="I26" s="157"/>
      <c r="J26" s="157"/>
      <c r="K26" s="157"/>
      <c r="L26" s="157">
        <f>Notes!$E$419/kW_to_MW*exchange_rate_iea_nea_2010</f>
        <v>3471400.0000000005</v>
      </c>
      <c r="M26" s="192"/>
      <c r="N26" s="155"/>
    </row>
    <row r="27" spans="1:15">
      <c r="A27" s="132"/>
      <c r="B27" s="131"/>
      <c r="C27" s="152" t="s">
        <v>290</v>
      </c>
      <c r="D27" s="139" t="s">
        <v>60</v>
      </c>
      <c r="E27" s="157"/>
      <c r="F27" s="157"/>
      <c r="G27" s="188"/>
      <c r="H27" s="164"/>
      <c r="I27" s="157">
        <f>Notes!$E$255/kW_to_MW</f>
        <v>3400000</v>
      </c>
      <c r="J27" s="157"/>
      <c r="K27" s="157"/>
      <c r="L27" s="157"/>
      <c r="M27" s="192"/>
      <c r="N27" s="155"/>
    </row>
    <row r="28" spans="1:15">
      <c r="B28" s="104"/>
      <c r="C28" s="152" t="s">
        <v>124</v>
      </c>
      <c r="D28" s="139" t="s">
        <v>60</v>
      </c>
      <c r="E28" s="157"/>
      <c r="F28" s="157"/>
      <c r="G28" s="188"/>
      <c r="H28" s="157"/>
      <c r="I28" s="157">
        <v>0</v>
      </c>
      <c r="J28" s="157"/>
      <c r="K28" s="157"/>
      <c r="L28" s="157"/>
      <c r="M28" s="192"/>
      <c r="N28" s="155"/>
      <c r="O28" s="101"/>
    </row>
    <row r="29" spans="1:15" ht="14.25" customHeight="1">
      <c r="A29" s="109"/>
      <c r="B29" s="104"/>
      <c r="C29" s="156" t="s">
        <v>16</v>
      </c>
      <c r="D29" s="139" t="s">
        <v>60</v>
      </c>
      <c r="E29" s="157">
        <f>AVERAGE(I29,K29,L29)</f>
        <v>501386.1975875934</v>
      </c>
      <c r="F29" s="323">
        <v>500000</v>
      </c>
      <c r="G29" s="188">
        <f t="shared" ref="G29" si="4">(E29/F29)-1</f>
        <v>2.7723951751867926E-3</v>
      </c>
      <c r="H29" s="157"/>
      <c r="I29" s="170">
        <f>Notes!$E$270*I13*I18</f>
        <v>474000</v>
      </c>
      <c r="J29" s="170"/>
      <c r="K29" s="170">
        <f>Notes!$E$344/kW_to_MW*Exchange_rate_dollar_euro_2011*full_load_hours_nuclear_III*E18</f>
        <v>509448.59276278003</v>
      </c>
      <c r="L29" s="300">
        <f>0.15*L22</f>
        <v>520710.00000000006</v>
      </c>
      <c r="M29" s="303" t="s">
        <v>336</v>
      </c>
      <c r="N29" s="155"/>
    </row>
    <row r="30" spans="1:15">
      <c r="B30" s="104"/>
      <c r="C30" s="120" t="s">
        <v>291</v>
      </c>
      <c r="D30" s="158"/>
      <c r="E30" s="165"/>
      <c r="F30" s="165"/>
      <c r="G30" s="189"/>
      <c r="H30" s="165"/>
      <c r="I30" s="165"/>
      <c r="J30" s="165"/>
      <c r="K30" s="165"/>
      <c r="L30" s="165"/>
      <c r="M30" s="162"/>
      <c r="N30" s="155"/>
    </row>
    <row r="31" spans="1:15">
      <c r="B31" s="104"/>
      <c r="C31" s="184" t="s">
        <v>304</v>
      </c>
      <c r="D31" s="140" t="s">
        <v>244</v>
      </c>
      <c r="E31" s="209">
        <f>I31</f>
        <v>69740.707070707067</v>
      </c>
      <c r="F31" s="209">
        <v>49031</v>
      </c>
      <c r="G31" s="188">
        <f t="shared" ref="G31" si="5">(E31/F31)-1</f>
        <v>0.42237986316222531</v>
      </c>
      <c r="H31" s="164">
        <f>STDEV(I31,L31)/AVERAGE(L31,I31)</f>
        <v>1.4142135623730951</v>
      </c>
      <c r="I31" s="157">
        <f>SUM(I32:I35)</f>
        <v>69740.707070707067</v>
      </c>
      <c r="J31" s="157"/>
      <c r="K31" s="157"/>
      <c r="L31" s="157">
        <v>0</v>
      </c>
      <c r="M31" s="303" t="s">
        <v>332</v>
      </c>
      <c r="N31" s="155"/>
    </row>
    <row r="32" spans="1:15">
      <c r="B32" s="104"/>
      <c r="C32" s="177" t="s">
        <v>61</v>
      </c>
      <c r="D32" s="140" t="s">
        <v>244</v>
      </c>
      <c r="E32" s="157"/>
      <c r="F32" s="157"/>
      <c r="G32" s="188"/>
      <c r="H32" s="157"/>
      <c r="I32" s="157"/>
      <c r="J32" s="157"/>
      <c r="K32" s="157"/>
      <c r="L32" s="157"/>
      <c r="M32" s="192"/>
      <c r="N32" s="155"/>
    </row>
    <row r="33" spans="2:14">
      <c r="B33" s="104"/>
      <c r="C33" s="177" t="s">
        <v>62</v>
      </c>
      <c r="D33" s="140" t="s">
        <v>244</v>
      </c>
      <c r="E33" s="157"/>
      <c r="F33" s="157"/>
      <c r="G33" s="188"/>
      <c r="H33" s="157"/>
      <c r="I33" s="157">
        <f>Notes!$E$142</f>
        <v>7070.7070707070707</v>
      </c>
      <c r="J33" s="157"/>
      <c r="K33" s="157"/>
      <c r="L33" s="157"/>
      <c r="M33" s="192"/>
      <c r="N33" s="155"/>
    </row>
    <row r="34" spans="2:14">
      <c r="B34" s="104"/>
      <c r="C34" s="177" t="s">
        <v>214</v>
      </c>
      <c r="D34" s="140" t="s">
        <v>244</v>
      </c>
      <c r="E34" s="157"/>
      <c r="F34" s="157"/>
      <c r="G34" s="188"/>
      <c r="H34" s="157"/>
      <c r="I34" s="157"/>
      <c r="J34" s="157"/>
      <c r="K34" s="157"/>
      <c r="L34" s="157"/>
      <c r="M34" s="192"/>
      <c r="N34" s="155"/>
    </row>
    <row r="35" spans="2:14">
      <c r="B35" s="104"/>
      <c r="C35" s="179" t="s">
        <v>59</v>
      </c>
      <c r="D35" s="140" t="s">
        <v>244</v>
      </c>
      <c r="E35" s="157"/>
      <c r="F35" s="157"/>
      <c r="G35" s="188"/>
      <c r="H35" s="157"/>
      <c r="I35" s="157">
        <f>Notes!$E$268/kW_to_MW</f>
        <v>62670</v>
      </c>
      <c r="J35" s="157"/>
      <c r="K35" s="157"/>
      <c r="L35" s="157"/>
      <c r="M35" s="192"/>
      <c r="N35" s="155"/>
    </row>
    <row r="36" spans="2:14">
      <c r="B36" s="104"/>
      <c r="C36" s="184" t="s">
        <v>305</v>
      </c>
      <c r="D36" s="139" t="s">
        <v>112</v>
      </c>
      <c r="E36" s="171">
        <f>I36</f>
        <v>11.6</v>
      </c>
      <c r="F36" s="171">
        <f>6288/F10</f>
        <v>3.93000393000393</v>
      </c>
      <c r="G36" s="188">
        <f t="shared" ref="G36" si="6">(E36/F36)-1</f>
        <v>1.951650992366412</v>
      </c>
      <c r="H36" s="164">
        <f>STDEV(I36,L36)/AVERAGE(L36,I36)</f>
        <v>0.21094536295929994</v>
      </c>
      <c r="I36" s="163">
        <f>Notes!$E$269+I38</f>
        <v>11.6</v>
      </c>
      <c r="J36" s="163"/>
      <c r="K36" s="163"/>
      <c r="L36" s="197">
        <f>Notes!$E$420*exchange_rate_iea_nea_2010+L38</f>
        <v>15.667200000000001</v>
      </c>
      <c r="M36" s="303" t="s">
        <v>332</v>
      </c>
      <c r="N36" s="155"/>
    </row>
    <row r="37" spans="2:14">
      <c r="B37" s="104"/>
      <c r="C37" s="219" t="s">
        <v>316</v>
      </c>
      <c r="D37" s="139" t="s">
        <v>112</v>
      </c>
      <c r="E37" s="163"/>
      <c r="F37" s="163"/>
      <c r="G37" s="188"/>
      <c r="H37" s="163"/>
      <c r="I37" s="163"/>
      <c r="J37" s="163"/>
      <c r="K37" s="163"/>
      <c r="L37" s="163"/>
      <c r="M37" s="192"/>
      <c r="N37" s="155"/>
    </row>
    <row r="38" spans="2:14">
      <c r="B38" s="104"/>
      <c r="C38" s="219" t="s">
        <v>59</v>
      </c>
      <c r="D38" s="139" t="s">
        <v>112</v>
      </c>
      <c r="E38" s="163"/>
      <c r="F38" s="163"/>
      <c r="G38" s="188"/>
      <c r="H38" s="163"/>
      <c r="I38" s="163">
        <f>Notes!E271</f>
        <v>1.1000000000000001</v>
      </c>
      <c r="J38" s="163"/>
      <c r="K38" s="163"/>
      <c r="L38" s="163">
        <f>Notes!$E$423*exchange_rate_iea_nea_2010</f>
        <v>6.3444000000000003</v>
      </c>
      <c r="M38" s="200"/>
      <c r="N38" s="155"/>
    </row>
    <row r="39" spans="2:14">
      <c r="B39" s="116" t="s">
        <v>323</v>
      </c>
      <c r="C39" s="116"/>
      <c r="D39" s="159"/>
      <c r="E39" s="168"/>
      <c r="F39" s="168"/>
      <c r="G39" s="190"/>
      <c r="H39" s="168"/>
      <c r="I39" s="168"/>
      <c r="J39" s="168"/>
      <c r="K39" s="168"/>
      <c r="L39" s="169"/>
      <c r="M39" s="162"/>
      <c r="N39" s="155"/>
    </row>
    <row r="40" spans="2:14">
      <c r="B40" s="131"/>
      <c r="C40" s="174" t="s">
        <v>301</v>
      </c>
      <c r="D40" s="140" t="s">
        <v>112</v>
      </c>
      <c r="E40" s="175">
        <f>SUM(E41:E43,E47)</f>
        <v>59.471676611343689</v>
      </c>
      <c r="F40" s="175">
        <f>SUM(F41:F43,F47)</f>
        <v>50.469556700171367</v>
      </c>
      <c r="G40" s="188">
        <f>(E40/F40)-1</f>
        <v>0.17836732675604727</v>
      </c>
      <c r="H40" s="164">
        <f>STDEV(I40,L40)/AVERAGE(L40,I40)</f>
        <v>3.9689759423272034E-2</v>
      </c>
      <c r="I40" s="175">
        <f>SUM(I41:I43,I47)</f>
        <v>60.130850979414404</v>
      </c>
      <c r="J40" s="175"/>
      <c r="K40" s="175"/>
      <c r="L40" s="185">
        <f t="shared" ref="L40" si="7">SUM(L41:L43,L47)</f>
        <v>56.847855509893463</v>
      </c>
      <c r="M40" s="195"/>
    </row>
    <row r="41" spans="2:14">
      <c r="B41" s="131"/>
      <c r="C41" s="154" t="s">
        <v>298</v>
      </c>
      <c r="D41" s="140" t="s">
        <v>112</v>
      </c>
      <c r="E41" s="173">
        <f>(E22+E19)/2*E17*((E18+E16)/E18)/E13</f>
        <v>28.76156773211568</v>
      </c>
      <c r="F41" s="173">
        <f>(F22+F19)/2*F17*((F18+F16)/F18)/F13</f>
        <v>28.480381278538818</v>
      </c>
      <c r="G41" s="188">
        <f t="shared" ref="G41:G47" si="8">(E41/F41)-1</f>
        <v>9.8729876832353014E-3</v>
      </c>
      <c r="H41" s="164">
        <f t="shared" ref="H41:H47" si="9">STDEV(I41,L41)/AVERAGE(L41,I41)</f>
        <v>1.6884099128076559E-2</v>
      </c>
      <c r="I41" s="173">
        <f>(I22+I19)/2*I17*((I18+I16)/I18)/I13</f>
        <v>29.588607594936711</v>
      </c>
      <c r="J41" s="173"/>
      <c r="K41" s="173"/>
      <c r="L41" s="173">
        <f>(L22+L19)/2*L17*((L18+L16)/L18)/L13</f>
        <v>30.303652968036534</v>
      </c>
      <c r="M41" s="194"/>
      <c r="N41" s="155"/>
    </row>
    <row r="42" spans="2:14">
      <c r="B42" s="131"/>
      <c r="C42" s="154" t="s">
        <v>299</v>
      </c>
      <c r="D42" s="140" t="s">
        <v>112</v>
      </c>
      <c r="E42" s="173">
        <f>(E22-(E19-E29))/E18/E13</f>
        <v>8.3229456231768832</v>
      </c>
      <c r="F42" s="173">
        <f>(F22-(F19-F29))/F18/F13</f>
        <v>9.8988102486047698</v>
      </c>
      <c r="G42" s="188">
        <f t="shared" si="8"/>
        <v>-0.15919737684132329</v>
      </c>
      <c r="H42" s="164">
        <f t="shared" si="9"/>
        <v>6.304493269337906E-2</v>
      </c>
      <c r="I42" s="173">
        <f>(I22-(I19-I29))/I18/I13</f>
        <v>8.1729957805907176</v>
      </c>
      <c r="J42" s="173"/>
      <c r="K42" s="173"/>
      <c r="L42" s="181">
        <f>(L22-(L19-L29))/L18/L13</f>
        <v>8.9356925418569269</v>
      </c>
      <c r="M42" s="194"/>
      <c r="N42" s="155"/>
    </row>
    <row r="43" spans="2:14">
      <c r="B43" s="131"/>
      <c r="C43" s="154" t="s">
        <v>297</v>
      </c>
      <c r="D43" s="140" t="s">
        <v>112</v>
      </c>
      <c r="E43" s="173">
        <f>SUM(E44:E45)</f>
        <v>20.445853256051123</v>
      </c>
      <c r="F43" s="173">
        <f>SUM(F44:F45)</f>
        <v>10.149055173027776</v>
      </c>
      <c r="G43" s="188">
        <f t="shared" si="8"/>
        <v>1.0145573068110041</v>
      </c>
      <c r="H43" s="164">
        <f t="shared" si="9"/>
        <v>0.18652650005666033</v>
      </c>
      <c r="I43" s="173">
        <f>SUM(I44:I45)</f>
        <v>20.427937603886971</v>
      </c>
      <c r="J43" s="173"/>
      <c r="K43" s="173"/>
      <c r="L43" s="181">
        <f t="shared" ref="L43" si="10">SUM(L44:L45)</f>
        <v>15.667200000000001</v>
      </c>
      <c r="M43" s="195"/>
      <c r="N43" s="155"/>
    </row>
    <row r="44" spans="2:14">
      <c r="B44" s="131"/>
      <c r="C44" s="177" t="s">
        <v>313</v>
      </c>
      <c r="D44" s="140" t="s">
        <v>112</v>
      </c>
      <c r="E44" s="178">
        <f>E31/E13</f>
        <v>8.8458532560511252</v>
      </c>
      <c r="F44" s="178">
        <f>F31/F13</f>
        <v>6.2190512430238458</v>
      </c>
      <c r="G44" s="188">
        <f t="shared" si="8"/>
        <v>0.42237986316222531</v>
      </c>
      <c r="H44" s="164">
        <f t="shared" si="9"/>
        <v>1.4142135623730949</v>
      </c>
      <c r="I44" s="178">
        <f>I31/I13</f>
        <v>8.827937603886971</v>
      </c>
      <c r="J44" s="178"/>
      <c r="K44" s="178"/>
      <c r="L44" s="186">
        <f>L31/L13</f>
        <v>0</v>
      </c>
      <c r="M44" s="195"/>
    </row>
    <row r="45" spans="2:14">
      <c r="B45" s="131"/>
      <c r="C45" s="177" t="s">
        <v>314</v>
      </c>
      <c r="D45" s="140" t="s">
        <v>112</v>
      </c>
      <c r="E45" s="173">
        <f>E36</f>
        <v>11.6</v>
      </c>
      <c r="F45" s="173">
        <f>F36</f>
        <v>3.93000393000393</v>
      </c>
      <c r="G45" s="188">
        <f>(E45/F45)-1</f>
        <v>1.951650992366412</v>
      </c>
      <c r="H45" s="164">
        <f t="shared" si="9"/>
        <v>0.21094536295929994</v>
      </c>
      <c r="I45" s="173">
        <f>I36</f>
        <v>11.6</v>
      </c>
      <c r="J45" s="173"/>
      <c r="K45" s="173"/>
      <c r="L45" s="181">
        <f t="shared" ref="L45" si="11">L36</f>
        <v>15.667200000000001</v>
      </c>
      <c r="M45" s="195"/>
    </row>
    <row r="46" spans="2:14" s="224" customFormat="1">
      <c r="B46" s="225"/>
      <c r="C46" s="154" t="s">
        <v>326</v>
      </c>
      <c r="D46" s="140" t="s">
        <v>112</v>
      </c>
      <c r="E46" s="226">
        <v>0</v>
      </c>
      <c r="F46" s="226">
        <v>0</v>
      </c>
      <c r="G46" s="188">
        <v>0</v>
      </c>
      <c r="H46" s="164">
        <v>0</v>
      </c>
      <c r="I46" s="226">
        <v>0</v>
      </c>
      <c r="J46" s="226"/>
      <c r="K46" s="226"/>
      <c r="L46" s="227">
        <v>0</v>
      </c>
      <c r="M46" s="195"/>
      <c r="N46" s="378"/>
    </row>
    <row r="47" spans="2:14">
      <c r="B47" s="131"/>
      <c r="C47" s="154" t="s">
        <v>300</v>
      </c>
      <c r="D47" s="141" t="s">
        <v>112</v>
      </c>
      <c r="E47" s="180">
        <f>0.6988716/0.36</f>
        <v>1.9413100000000001</v>
      </c>
      <c r="F47" s="180">
        <f>0.6988716/0.36</f>
        <v>1.9413100000000001</v>
      </c>
      <c r="G47" s="191">
        <f t="shared" si="8"/>
        <v>0</v>
      </c>
      <c r="H47" s="210">
        <f t="shared" si="9"/>
        <v>0</v>
      </c>
      <c r="I47" s="180">
        <f>0.6988716/0.36</f>
        <v>1.9413100000000001</v>
      </c>
      <c r="J47" s="180"/>
      <c r="K47" s="180"/>
      <c r="L47" s="180">
        <f>0.6988716/0.36</f>
        <v>1.9413100000000001</v>
      </c>
      <c r="M47" s="196" t="s">
        <v>332</v>
      </c>
      <c r="N47" s="155"/>
    </row>
    <row r="48" spans="2:14">
      <c r="C48" s="101"/>
      <c r="G48" s="182"/>
      <c r="H48" s="369"/>
      <c r="M48" s="377"/>
      <c r="N48" s="101"/>
    </row>
    <row r="51" spans="3:3">
      <c r="C51" s="101"/>
    </row>
  </sheetData>
  <mergeCells count="2">
    <mergeCell ref="I3:L3"/>
    <mergeCell ref="D2:L2"/>
  </mergeCells>
  <pageMargins left="0.70866141732283472" right="0.70866141732283472" top="0.74803149606299213" bottom="0.74803149606299213" header="0.31496062992125984" footer="0.31496062992125984"/>
  <pageSetup paperSize="9" scale="28" orientation="portrait" horizontalDpi="300" verticalDpi="300"/>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FFC000"/>
  </sheetPr>
  <dimension ref="A1:K333"/>
  <sheetViews>
    <sheetView zoomScale="115" zoomScaleNormal="115" zoomScalePageLayoutView="115" workbookViewId="0">
      <selection activeCell="C32" sqref="C32"/>
    </sheetView>
  </sheetViews>
  <sheetFormatPr defaultColWidth="10.6640625" defaultRowHeight="15"/>
  <cols>
    <col min="1" max="1" width="3.44140625" style="1" customWidth="1"/>
    <col min="2" max="2" width="7.6640625" style="1" bestFit="1" customWidth="1"/>
    <col min="3" max="3" width="46.88671875" style="2" bestFit="1" customWidth="1"/>
    <col min="4" max="4" width="18.44140625" style="2" bestFit="1" customWidth="1"/>
    <col min="5" max="6" width="10.6640625" style="1"/>
    <col min="7" max="7" width="10.33203125" style="1" customWidth="1"/>
    <col min="8" max="16384" width="10.6640625" style="1"/>
  </cols>
  <sheetData>
    <row r="1" spans="1:11" s="370" customFormat="1" ht="15.75">
      <c r="A1" s="375" t="s">
        <v>346</v>
      </c>
      <c r="C1" s="359"/>
      <c r="D1" s="359"/>
    </row>
    <row r="2" spans="1:11">
      <c r="B2" s="7"/>
      <c r="C2" s="376" t="s">
        <v>345</v>
      </c>
      <c r="D2" s="376"/>
    </row>
    <row r="3" spans="1:11" ht="15" customHeight="1">
      <c r="C3" s="11"/>
      <c r="D3" s="11"/>
      <c r="E3" s="450" t="s">
        <v>49</v>
      </c>
      <c r="F3" s="451"/>
    </row>
    <row r="4" spans="1:11">
      <c r="C4" s="10"/>
      <c r="D4" s="20"/>
      <c r="E4" s="23" t="s">
        <v>49</v>
      </c>
      <c r="F4" s="27" t="s">
        <v>47</v>
      </c>
    </row>
    <row r="5" spans="1:11">
      <c r="C5" s="12" t="s">
        <v>10</v>
      </c>
      <c r="D5" s="19" t="s">
        <v>11</v>
      </c>
      <c r="E5" s="23" t="s">
        <v>34</v>
      </c>
      <c r="F5" s="26"/>
      <c r="I5" s="33"/>
    </row>
    <row r="6" spans="1:11">
      <c r="C6" s="13"/>
      <c r="D6" s="18"/>
      <c r="E6" s="279"/>
      <c r="F6" s="25"/>
      <c r="H6" s="87"/>
      <c r="I6" s="87"/>
      <c r="J6" s="87"/>
      <c r="K6" s="87"/>
    </row>
    <row r="7" spans="1:11">
      <c r="B7" s="274" t="s">
        <v>329</v>
      </c>
      <c r="C7" s="274"/>
      <c r="D7" s="280"/>
      <c r="E7" s="281"/>
      <c r="F7" s="282"/>
      <c r="H7" s="87"/>
      <c r="I7" s="87"/>
      <c r="J7" s="87"/>
      <c r="K7" s="87"/>
    </row>
    <row r="8" spans="1:11">
      <c r="B8" s="269"/>
      <c r="C8" s="271" t="s">
        <v>12</v>
      </c>
      <c r="D8" s="17" t="s">
        <v>13</v>
      </c>
      <c r="E8" s="292">
        <v>1650</v>
      </c>
      <c r="F8" s="293">
        <v>1650</v>
      </c>
      <c r="H8" s="87"/>
      <c r="I8" s="87"/>
      <c r="J8" s="87"/>
      <c r="K8" s="87"/>
    </row>
    <row r="9" spans="1:11">
      <c r="B9" s="269"/>
      <c r="C9" s="272" t="s">
        <v>45</v>
      </c>
      <c r="D9" s="17" t="s">
        <v>26</v>
      </c>
      <c r="E9" s="314">
        <v>0.97</v>
      </c>
      <c r="F9" s="315">
        <v>0.97</v>
      </c>
      <c r="H9" s="92"/>
      <c r="I9" s="87"/>
      <c r="J9" s="87"/>
      <c r="K9" s="92"/>
    </row>
    <row r="10" spans="1:11">
      <c r="B10" s="269"/>
      <c r="C10" s="272" t="s">
        <v>21</v>
      </c>
      <c r="D10" s="17" t="s">
        <v>22</v>
      </c>
      <c r="E10" s="294">
        <v>7884</v>
      </c>
      <c r="F10" s="293">
        <f>Calculations!E13</f>
        <v>7884</v>
      </c>
      <c r="G10" s="32"/>
      <c r="H10" s="92"/>
      <c r="I10" s="87"/>
      <c r="J10" s="87"/>
      <c r="K10" s="87"/>
    </row>
    <row r="11" spans="1:11">
      <c r="B11" s="269"/>
      <c r="C11" s="272" t="s">
        <v>29</v>
      </c>
      <c r="D11" s="17" t="s">
        <v>26</v>
      </c>
      <c r="E11" s="314">
        <v>0.36</v>
      </c>
      <c r="F11" s="315">
        <f>Calculations!E11</f>
        <v>0.36</v>
      </c>
      <c r="H11" s="92"/>
      <c r="I11" s="87"/>
      <c r="J11" s="87"/>
      <c r="K11" s="87"/>
    </row>
    <row r="12" spans="1:11">
      <c r="B12" s="269"/>
      <c r="C12" s="272" t="s">
        <v>30</v>
      </c>
      <c r="D12" s="17" t="s">
        <v>26</v>
      </c>
      <c r="E12" s="314">
        <v>0</v>
      </c>
      <c r="F12" s="315">
        <f>E12</f>
        <v>0</v>
      </c>
      <c r="H12" s="92"/>
      <c r="I12" s="87"/>
      <c r="J12" s="87"/>
      <c r="K12" s="87"/>
    </row>
    <row r="13" spans="1:11">
      <c r="B13" s="274" t="s">
        <v>330</v>
      </c>
      <c r="C13" s="274"/>
      <c r="D13" s="280"/>
      <c r="E13" s="281"/>
      <c r="F13" s="282"/>
      <c r="G13" s="34"/>
      <c r="H13" s="92"/>
      <c r="I13" s="87"/>
      <c r="J13" s="87"/>
      <c r="K13" s="87"/>
    </row>
    <row r="14" spans="1:11">
      <c r="B14" s="269"/>
      <c r="C14" s="271" t="s">
        <v>14</v>
      </c>
      <c r="D14" s="17" t="s">
        <v>41</v>
      </c>
      <c r="E14" s="287">
        <f>3442121.21212121-E18</f>
        <v>2942121.2121212101</v>
      </c>
      <c r="F14" s="288">
        <f>Calculations!E22</f>
        <v>3435700</v>
      </c>
      <c r="H14" s="92"/>
      <c r="I14" s="87"/>
      <c r="J14" s="87"/>
      <c r="K14" s="87"/>
    </row>
    <row r="15" spans="1:11">
      <c r="B15" s="269"/>
      <c r="C15" s="271" t="s">
        <v>18</v>
      </c>
      <c r="D15" s="17" t="s">
        <v>41</v>
      </c>
      <c r="E15" s="287">
        <v>0</v>
      </c>
      <c r="F15" s="288">
        <f>E15</f>
        <v>0</v>
      </c>
      <c r="H15" s="92"/>
      <c r="I15" s="87"/>
      <c r="J15" s="87"/>
      <c r="K15" s="87"/>
    </row>
    <row r="16" spans="1:11">
      <c r="B16" s="269"/>
      <c r="C16" s="14" t="s">
        <v>15</v>
      </c>
      <c r="D16" s="17" t="s">
        <v>41</v>
      </c>
      <c r="E16" s="287">
        <v>0</v>
      </c>
      <c r="F16" s="288">
        <f>E16</f>
        <v>0</v>
      </c>
      <c r="H16" s="87"/>
      <c r="I16" s="87"/>
      <c r="J16" s="87"/>
      <c r="K16" s="87"/>
    </row>
    <row r="17" spans="2:11">
      <c r="B17" s="269"/>
      <c r="C17" s="271" t="s">
        <v>42</v>
      </c>
      <c r="D17" s="17" t="s">
        <v>41</v>
      </c>
      <c r="E17" s="287">
        <v>0</v>
      </c>
      <c r="F17" s="288">
        <f>E17</f>
        <v>0</v>
      </c>
      <c r="H17" s="90"/>
      <c r="I17" s="87"/>
      <c r="J17" s="87"/>
      <c r="K17" s="87"/>
    </row>
    <row r="18" spans="2:11">
      <c r="B18" s="269"/>
      <c r="C18" s="271" t="s">
        <v>16</v>
      </c>
      <c r="D18" s="89" t="s">
        <v>41</v>
      </c>
      <c r="E18" s="289">
        <v>500000</v>
      </c>
      <c r="F18" s="288">
        <f>Calculations!E29</f>
        <v>501386.1975875934</v>
      </c>
      <c r="H18" s="92"/>
      <c r="I18" s="87"/>
      <c r="J18" s="87"/>
      <c r="K18" s="87"/>
    </row>
    <row r="19" spans="2:11">
      <c r="B19" s="269"/>
      <c r="C19" s="271" t="s">
        <v>17</v>
      </c>
      <c r="D19" s="17" t="s">
        <v>43</v>
      </c>
      <c r="E19" s="287">
        <v>49031.269558328371</v>
      </c>
      <c r="F19" s="288">
        <f>Calculations!E31</f>
        <v>69740.707070707067</v>
      </c>
      <c r="H19" s="87"/>
      <c r="I19" s="87"/>
      <c r="J19" s="87"/>
      <c r="K19" s="87"/>
    </row>
    <row r="20" spans="2:11">
      <c r="B20" s="269"/>
      <c r="C20" s="15" t="s">
        <v>23</v>
      </c>
      <c r="D20" s="17" t="s">
        <v>24</v>
      </c>
      <c r="E20" s="287">
        <v>6288</v>
      </c>
      <c r="F20" s="288">
        <f>Calculations!E36*Calculations!E10</f>
        <v>18559.98144</v>
      </c>
      <c r="H20" s="87"/>
      <c r="I20" s="87"/>
      <c r="J20" s="87"/>
      <c r="K20" s="87"/>
    </row>
    <row r="21" spans="2:11">
      <c r="B21" s="269"/>
      <c r="C21" s="271" t="s">
        <v>31</v>
      </c>
      <c r="D21" s="17" t="s">
        <v>24</v>
      </c>
      <c r="E21" s="290">
        <v>0</v>
      </c>
      <c r="F21" s="291">
        <f>E21</f>
        <v>0</v>
      </c>
      <c r="H21" s="87"/>
      <c r="I21" s="87"/>
      <c r="J21" s="87"/>
      <c r="K21" s="87"/>
    </row>
    <row r="22" spans="2:11">
      <c r="B22" s="269"/>
      <c r="C22" s="15" t="s">
        <v>25</v>
      </c>
      <c r="D22" s="17" t="s">
        <v>26</v>
      </c>
      <c r="E22" s="21">
        <v>0.12</v>
      </c>
      <c r="F22" s="24">
        <f>E22</f>
        <v>0.12</v>
      </c>
      <c r="H22" s="87"/>
      <c r="I22" s="87"/>
      <c r="J22" s="87"/>
      <c r="K22" s="87"/>
    </row>
    <row r="23" spans="2:11">
      <c r="B23" s="269"/>
      <c r="C23" s="15" t="s">
        <v>27</v>
      </c>
      <c r="D23" s="17" t="s">
        <v>28</v>
      </c>
      <c r="E23" s="270">
        <v>1</v>
      </c>
      <c r="F23" s="24">
        <f>E23</f>
        <v>1</v>
      </c>
      <c r="H23" s="87"/>
      <c r="I23" s="87"/>
      <c r="J23" s="87"/>
      <c r="K23" s="87"/>
    </row>
    <row r="24" spans="2:11">
      <c r="B24" s="274" t="s">
        <v>59</v>
      </c>
      <c r="C24" s="274"/>
      <c r="D24" s="280"/>
      <c r="E24" s="281"/>
      <c r="F24" s="282"/>
      <c r="H24" s="87"/>
      <c r="I24" s="87"/>
      <c r="J24" s="87"/>
      <c r="K24" s="87"/>
    </row>
    <row r="25" spans="2:11">
      <c r="B25" s="269"/>
      <c r="C25" s="272" t="s">
        <v>32</v>
      </c>
      <c r="D25" s="17" t="s">
        <v>33</v>
      </c>
      <c r="E25" s="270">
        <v>5</v>
      </c>
      <c r="F25" s="24">
        <f>E25</f>
        <v>5</v>
      </c>
      <c r="H25" s="87"/>
      <c r="I25" s="87"/>
      <c r="J25" s="87"/>
      <c r="K25" s="87"/>
    </row>
    <row r="26" spans="2:11">
      <c r="B26" s="269"/>
      <c r="C26" s="271" t="s">
        <v>19</v>
      </c>
      <c r="D26" s="276" t="s">
        <v>20</v>
      </c>
      <c r="E26" s="277">
        <v>5</v>
      </c>
      <c r="F26" s="278">
        <f>Calculations!E16</f>
        <v>6</v>
      </c>
      <c r="H26" s="87"/>
      <c r="I26" s="87"/>
      <c r="J26" s="87"/>
      <c r="K26" s="87"/>
    </row>
    <row r="27" spans="2:11">
      <c r="B27" s="269"/>
      <c r="C27" s="273" t="s">
        <v>44</v>
      </c>
      <c r="D27" s="16" t="s">
        <v>20</v>
      </c>
      <c r="E27" s="22">
        <v>50</v>
      </c>
      <c r="F27" s="283">
        <f>Calculations!E18</f>
        <v>60</v>
      </c>
      <c r="G27" s="275"/>
      <c r="H27" s="87"/>
      <c r="I27" s="87"/>
      <c r="J27" s="87"/>
      <c r="K27" s="87"/>
    </row>
    <row r="28" spans="2:11">
      <c r="B28" s="269"/>
      <c r="C28" s="284"/>
      <c r="D28" s="285"/>
      <c r="E28" s="286"/>
      <c r="F28" s="286"/>
      <c r="H28" s="87"/>
      <c r="I28" s="87"/>
      <c r="J28" s="87"/>
      <c r="K28" s="87"/>
    </row>
    <row r="29" spans="2:11">
      <c r="H29" s="87"/>
      <c r="I29" s="87"/>
      <c r="J29" s="87"/>
      <c r="K29" s="87"/>
    </row>
    <row r="31" spans="2:11">
      <c r="E31" s="88"/>
    </row>
    <row r="32" spans="2:11">
      <c r="C32" s="87"/>
    </row>
    <row r="333" spans="4:4">
      <c r="D333" s="9"/>
    </row>
  </sheetData>
  <sortState ref="B6:F28">
    <sortCondition ref="B6"/>
  </sortState>
  <mergeCells count="1">
    <mergeCell ref="E3:F3"/>
  </mergeCell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B2:E16"/>
  <sheetViews>
    <sheetView workbookViewId="0">
      <selection activeCell="C17" sqref="C17"/>
    </sheetView>
  </sheetViews>
  <sheetFormatPr defaultColWidth="8.6640625" defaultRowHeight="15"/>
  <cols>
    <col min="2" max="2" width="22" bestFit="1" customWidth="1"/>
    <col min="3" max="3" width="9.33203125" bestFit="1" customWidth="1"/>
    <col min="4" max="4" width="48.33203125" bestFit="1" customWidth="1"/>
  </cols>
  <sheetData>
    <row r="2" spans="2:5">
      <c r="B2" s="38" t="s">
        <v>186</v>
      </c>
      <c r="C2" s="38" t="s">
        <v>64</v>
      </c>
      <c r="D2" s="38" t="s">
        <v>40</v>
      </c>
      <c r="E2" s="28"/>
    </row>
    <row r="3" spans="2:5">
      <c r="B3" s="39" t="s">
        <v>65</v>
      </c>
      <c r="C3" s="44">
        <f>0.695*1.03</f>
        <v>0.71584999999999999</v>
      </c>
      <c r="D3" s="40" t="s">
        <v>66</v>
      </c>
      <c r="E3" s="29"/>
    </row>
    <row r="4" spans="2:5">
      <c r="B4" s="41" t="s">
        <v>67</v>
      </c>
      <c r="C4" s="45">
        <v>0.69499999999999995</v>
      </c>
      <c r="D4" s="42" t="s">
        <v>68</v>
      </c>
      <c r="E4" s="28"/>
    </row>
    <row r="5" spans="2:5">
      <c r="B5" s="41" t="s">
        <v>69</v>
      </c>
      <c r="C5" s="45">
        <f>1/1.35</f>
        <v>0.7407407407407407</v>
      </c>
      <c r="D5" s="45"/>
      <c r="E5" s="28"/>
    </row>
    <row r="6" spans="2:5">
      <c r="B6" s="41" t="s">
        <v>146</v>
      </c>
      <c r="C6" s="45">
        <f>0.695*1.07</f>
        <v>0.74365000000000003</v>
      </c>
      <c r="D6" s="42" t="s">
        <v>147</v>
      </c>
      <c r="E6" s="28"/>
    </row>
    <row r="7" spans="2:5">
      <c r="B7" s="41" t="s">
        <v>70</v>
      </c>
      <c r="C7" s="45">
        <v>0.68</v>
      </c>
      <c r="D7" s="45"/>
      <c r="E7" s="28"/>
    </row>
    <row r="8" spans="2:5">
      <c r="B8" s="41" t="s">
        <v>189</v>
      </c>
      <c r="C8" s="45">
        <v>1.1000000000000001</v>
      </c>
      <c r="D8" s="42"/>
      <c r="E8" s="28"/>
    </row>
    <row r="9" spans="2:5">
      <c r="B9" s="45" t="s">
        <v>145</v>
      </c>
      <c r="C9" s="42">
        <f>(1/1.4389)*(1.4389/1.3928)</f>
        <v>0.71797817346352677</v>
      </c>
      <c r="D9" s="45" t="s">
        <v>216</v>
      </c>
      <c r="E9" s="28"/>
    </row>
    <row r="10" spans="2:5">
      <c r="B10" s="41" t="s">
        <v>144</v>
      </c>
      <c r="C10" s="45">
        <v>1E-3</v>
      </c>
      <c r="D10" s="42"/>
      <c r="E10" s="28"/>
    </row>
    <row r="11" spans="2:5">
      <c r="B11" s="41" t="s">
        <v>228</v>
      </c>
      <c r="C11" s="45">
        <v>1E-3</v>
      </c>
      <c r="D11" s="42"/>
      <c r="E11" s="28"/>
    </row>
    <row r="12" spans="2:5">
      <c r="B12" s="41" t="s">
        <v>71</v>
      </c>
      <c r="C12" s="46">
        <v>1</v>
      </c>
      <c r="D12" s="42"/>
      <c r="E12" s="28"/>
    </row>
    <row r="13" spans="2:5">
      <c r="B13" s="41" t="s">
        <v>72</v>
      </c>
      <c r="C13" s="45">
        <v>8760</v>
      </c>
      <c r="D13" s="42"/>
      <c r="E13" s="28"/>
    </row>
    <row r="14" spans="2:5">
      <c r="B14" s="41" t="s">
        <v>73</v>
      </c>
      <c r="C14" s="45">
        <v>1000</v>
      </c>
      <c r="D14" s="42"/>
      <c r="E14" s="28"/>
    </row>
    <row r="15" spans="2:5">
      <c r="B15" s="41" t="s">
        <v>89</v>
      </c>
      <c r="C15" s="45">
        <v>1650</v>
      </c>
      <c r="D15" s="42"/>
    </row>
    <row r="16" spans="2:5">
      <c r="B16" s="43" t="s">
        <v>90</v>
      </c>
      <c r="C16" s="47">
        <v>7884</v>
      </c>
      <c r="D16" s="48"/>
    </row>
  </sheetData>
  <pageMargins left="0.7" right="0.7" top="0.75" bottom="0.75" header="0.3" footer="0.3"/>
  <pageSetup paperSize="9" orientation="portrait" horizontalDpi="300" verticalDpi="30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Q32"/>
  <sheetViews>
    <sheetView tabSelected="1" workbookViewId="0">
      <selection activeCell="H23" sqref="H23"/>
    </sheetView>
  </sheetViews>
  <sheetFormatPr defaultRowHeight="15"/>
  <sheetData>
    <row r="1" spans="1:17" ht="15.75">
      <c r="A1" s="380" t="s">
        <v>361</v>
      </c>
      <c r="B1" s="379"/>
      <c r="C1" s="379"/>
      <c r="D1" s="379"/>
      <c r="E1" s="379"/>
      <c r="F1" s="379"/>
      <c r="G1" s="379"/>
      <c r="H1" s="379"/>
      <c r="I1" s="379"/>
      <c r="J1" s="379"/>
      <c r="K1" s="379"/>
      <c r="L1" s="379"/>
      <c r="M1" s="379"/>
      <c r="N1" s="379"/>
      <c r="O1" s="379"/>
      <c r="P1" s="379"/>
      <c r="Q1" s="379"/>
    </row>
    <row r="2" spans="1:17">
      <c r="A2" s="379"/>
      <c r="B2" s="379"/>
      <c r="C2" s="379"/>
      <c r="D2" s="379"/>
      <c r="E2" s="379"/>
      <c r="F2" s="379"/>
      <c r="G2" s="379"/>
      <c r="H2" s="379"/>
      <c r="I2" s="379"/>
      <c r="J2" s="379"/>
      <c r="K2" s="379"/>
      <c r="L2" s="379"/>
      <c r="M2" s="379"/>
      <c r="N2" s="379"/>
      <c r="O2" s="379"/>
      <c r="P2" s="379"/>
      <c r="Q2" s="379"/>
    </row>
    <row r="3" spans="1:17">
      <c r="A3" s="379"/>
      <c r="B3" s="381" t="s">
        <v>362</v>
      </c>
      <c r="C3" s="379"/>
      <c r="D3" s="379"/>
      <c r="E3" s="379"/>
      <c r="F3" s="379"/>
      <c r="G3" s="379"/>
      <c r="H3" s="379"/>
      <c r="I3" s="379"/>
      <c r="J3" s="379"/>
      <c r="K3" s="379"/>
      <c r="L3" s="379"/>
      <c r="M3" s="379"/>
      <c r="N3" s="379"/>
      <c r="O3" s="379"/>
      <c r="P3" s="379"/>
      <c r="Q3" s="379"/>
    </row>
    <row r="4" spans="1:17">
      <c r="A4" s="379"/>
      <c r="B4" s="382" t="s">
        <v>363</v>
      </c>
      <c r="C4" s="379"/>
      <c r="D4" s="379"/>
      <c r="E4" s="379"/>
      <c r="F4" s="379"/>
      <c r="G4" s="379"/>
      <c r="H4" s="379"/>
      <c r="I4" s="379"/>
      <c r="J4" s="379"/>
      <c r="K4" s="379"/>
      <c r="L4" s="379"/>
      <c r="M4" s="379"/>
      <c r="N4" s="379"/>
      <c r="O4" s="379"/>
      <c r="P4" s="379"/>
      <c r="Q4" s="379"/>
    </row>
    <row r="5" spans="1:17">
      <c r="A5" s="379"/>
      <c r="B5" s="383" t="s">
        <v>364</v>
      </c>
      <c r="C5" s="379"/>
      <c r="D5" s="379"/>
      <c r="E5" s="379"/>
      <c r="F5" s="379"/>
      <c r="G5" s="379"/>
      <c r="H5" s="379"/>
      <c r="I5" s="379"/>
      <c r="J5" s="379"/>
      <c r="K5" s="379"/>
      <c r="L5" s="379"/>
      <c r="M5" s="379"/>
      <c r="N5" s="379"/>
      <c r="O5" s="379"/>
      <c r="P5" s="379"/>
      <c r="Q5" s="379"/>
    </row>
    <row r="6" spans="1:17">
      <c r="A6" s="379"/>
      <c r="B6" s="383"/>
      <c r="C6" s="379"/>
      <c r="D6" s="379"/>
      <c r="E6" s="379"/>
      <c r="F6" s="379"/>
      <c r="G6" s="379"/>
      <c r="H6" s="379"/>
      <c r="I6" s="379"/>
      <c r="J6" s="379"/>
      <c r="K6" s="379"/>
      <c r="L6" s="379"/>
      <c r="M6" s="379"/>
      <c r="N6" s="379"/>
      <c r="O6" s="379"/>
      <c r="P6" s="379"/>
      <c r="Q6" s="379"/>
    </row>
    <row r="7" spans="1:17">
      <c r="A7" s="379"/>
      <c r="B7" s="382" t="s">
        <v>365</v>
      </c>
      <c r="C7" s="379"/>
      <c r="D7" s="379"/>
      <c r="E7" s="379"/>
      <c r="F7" s="379"/>
      <c r="G7" s="379"/>
      <c r="H7" s="379"/>
      <c r="I7" s="379"/>
      <c r="J7" s="379"/>
      <c r="K7" s="379"/>
      <c r="L7" s="379"/>
      <c r="M7" s="379"/>
      <c r="N7" s="379"/>
      <c r="O7" s="379"/>
      <c r="P7" s="379"/>
      <c r="Q7" s="379"/>
    </row>
    <row r="8" spans="1:17">
      <c r="A8" s="379"/>
      <c r="B8" s="452" t="s">
        <v>366</v>
      </c>
      <c r="C8" s="452"/>
      <c r="D8" s="452"/>
      <c r="E8" s="452"/>
      <c r="F8" s="452"/>
      <c r="G8" s="452"/>
      <c r="H8" s="452"/>
      <c r="I8" s="452"/>
      <c r="J8" s="452"/>
      <c r="K8" s="452"/>
      <c r="L8" s="452"/>
      <c r="M8" s="452"/>
      <c r="N8" s="452"/>
      <c r="O8" s="452"/>
      <c r="P8" s="452"/>
      <c r="Q8" s="452"/>
    </row>
    <row r="9" spans="1:17">
      <c r="A9" s="379"/>
      <c r="B9" s="452"/>
      <c r="C9" s="452"/>
      <c r="D9" s="452"/>
      <c r="E9" s="452"/>
      <c r="F9" s="452"/>
      <c r="G9" s="452"/>
      <c r="H9" s="452"/>
      <c r="I9" s="452"/>
      <c r="J9" s="452"/>
      <c r="K9" s="452"/>
      <c r="L9" s="452"/>
      <c r="M9" s="452"/>
      <c r="N9" s="452"/>
      <c r="O9" s="452"/>
      <c r="P9" s="452"/>
      <c r="Q9" s="452"/>
    </row>
    <row r="10" spans="1:17">
      <c r="A10" s="379"/>
      <c r="B10" s="383"/>
      <c r="C10" s="379"/>
      <c r="D10" s="379"/>
      <c r="E10" s="379"/>
      <c r="F10" s="379"/>
      <c r="G10" s="379"/>
      <c r="H10" s="379"/>
      <c r="I10" s="379"/>
      <c r="J10" s="379"/>
      <c r="K10" s="379"/>
      <c r="L10" s="379"/>
      <c r="M10" s="379"/>
      <c r="N10" s="379"/>
      <c r="O10" s="379"/>
      <c r="P10" s="379"/>
      <c r="Q10" s="379"/>
    </row>
    <row r="11" spans="1:17">
      <c r="A11" s="379"/>
      <c r="B11" s="382" t="s">
        <v>367</v>
      </c>
      <c r="C11" s="379"/>
      <c r="D11" s="379"/>
      <c r="E11" s="379"/>
      <c r="F11" s="379"/>
      <c r="G11" s="379"/>
      <c r="H11" s="379"/>
      <c r="I11" s="379"/>
      <c r="J11" s="379"/>
      <c r="K11" s="379"/>
      <c r="L11" s="379"/>
      <c r="M11" s="379"/>
      <c r="N11" s="379"/>
      <c r="O11" s="379"/>
      <c r="P11" s="379"/>
      <c r="Q11" s="379"/>
    </row>
    <row r="12" spans="1:17">
      <c r="A12" s="379"/>
      <c r="B12" s="452" t="s">
        <v>368</v>
      </c>
      <c r="C12" s="452"/>
      <c r="D12" s="452"/>
      <c r="E12" s="452"/>
      <c r="F12" s="452"/>
      <c r="G12" s="452"/>
      <c r="H12" s="452"/>
      <c r="I12" s="452"/>
      <c r="J12" s="452"/>
      <c r="K12" s="452"/>
      <c r="L12" s="452"/>
      <c r="M12" s="452"/>
      <c r="N12" s="452"/>
      <c r="O12" s="452"/>
      <c r="P12" s="452"/>
      <c r="Q12" s="452"/>
    </row>
    <row r="13" spans="1:17">
      <c r="A13" s="379"/>
      <c r="B13" s="452"/>
      <c r="C13" s="452"/>
      <c r="D13" s="452"/>
      <c r="E13" s="452"/>
      <c r="F13" s="452"/>
      <c r="G13" s="452"/>
      <c r="H13" s="452"/>
      <c r="I13" s="452"/>
      <c r="J13" s="452"/>
      <c r="K13" s="452"/>
      <c r="L13" s="452"/>
      <c r="M13" s="452"/>
      <c r="N13" s="452"/>
      <c r="O13" s="452"/>
      <c r="P13" s="452"/>
      <c r="Q13" s="452"/>
    </row>
    <row r="14" spans="1:17">
      <c r="A14" s="379"/>
      <c r="B14" s="452"/>
      <c r="C14" s="452"/>
      <c r="D14" s="452"/>
      <c r="E14" s="452"/>
      <c r="F14" s="452"/>
      <c r="G14" s="452"/>
      <c r="H14" s="452"/>
      <c r="I14" s="452"/>
      <c r="J14" s="452"/>
      <c r="K14" s="452"/>
      <c r="L14" s="452"/>
      <c r="M14" s="452"/>
      <c r="N14" s="452"/>
      <c r="O14" s="452"/>
      <c r="P14" s="452"/>
      <c r="Q14" s="452"/>
    </row>
    <row r="15" spans="1:17">
      <c r="A15" s="379"/>
      <c r="B15" s="383"/>
      <c r="C15" s="379"/>
      <c r="D15" s="379"/>
      <c r="E15" s="379"/>
      <c r="F15" s="379"/>
      <c r="G15" s="379"/>
      <c r="H15" s="379"/>
      <c r="I15" s="379"/>
      <c r="J15" s="379"/>
      <c r="K15" s="379"/>
      <c r="L15" s="379"/>
      <c r="M15" s="379"/>
      <c r="N15" s="379"/>
      <c r="O15" s="379"/>
      <c r="P15" s="379"/>
      <c r="Q15" s="379"/>
    </row>
    <row r="16" spans="1:17">
      <c r="A16" s="379"/>
      <c r="B16" s="382" t="s">
        <v>369</v>
      </c>
      <c r="C16" s="379"/>
      <c r="D16" s="379"/>
      <c r="E16" s="379"/>
      <c r="F16" s="379"/>
      <c r="G16" s="379"/>
      <c r="H16" s="379"/>
      <c r="I16" s="379"/>
      <c r="J16" s="379"/>
      <c r="K16" s="379"/>
      <c r="L16" s="379"/>
      <c r="M16" s="379"/>
      <c r="N16" s="379"/>
      <c r="O16" s="379"/>
      <c r="P16" s="379"/>
      <c r="Q16" s="379"/>
    </row>
    <row r="17" spans="1:17">
      <c r="A17" s="379"/>
      <c r="B17" s="383" t="s">
        <v>370</v>
      </c>
      <c r="C17" s="379"/>
      <c r="D17" s="379"/>
      <c r="E17" s="379"/>
      <c r="F17" s="379"/>
      <c r="G17" s="379"/>
      <c r="H17" s="379"/>
      <c r="I17" s="379"/>
      <c r="J17" s="379"/>
      <c r="K17" s="379"/>
      <c r="L17" s="379"/>
      <c r="M17" s="379"/>
      <c r="N17" s="379"/>
      <c r="O17" s="379"/>
      <c r="P17" s="379"/>
      <c r="Q17" s="379"/>
    </row>
    <row r="18" spans="1:17">
      <c r="A18" s="379"/>
      <c r="B18" s="383"/>
      <c r="C18" s="379"/>
      <c r="D18" s="379"/>
      <c r="E18" s="379"/>
      <c r="F18" s="379"/>
      <c r="G18" s="379"/>
      <c r="H18" s="379"/>
      <c r="I18" s="379"/>
      <c r="J18" s="379"/>
      <c r="K18" s="379"/>
      <c r="L18" s="379"/>
      <c r="M18" s="379"/>
      <c r="N18" s="379"/>
      <c r="O18" s="379"/>
      <c r="P18" s="379"/>
      <c r="Q18" s="379"/>
    </row>
    <row r="19" spans="1:17">
      <c r="A19" s="379"/>
      <c r="B19" s="382" t="s">
        <v>371</v>
      </c>
      <c r="C19" s="379"/>
      <c r="D19" s="379"/>
      <c r="E19" s="379"/>
      <c r="F19" s="379"/>
      <c r="G19" s="379"/>
      <c r="H19" s="379"/>
      <c r="I19" s="379"/>
      <c r="J19" s="379"/>
      <c r="K19" s="379"/>
      <c r="L19" s="379"/>
      <c r="M19" s="379"/>
      <c r="N19" s="379"/>
      <c r="O19" s="379"/>
      <c r="P19" s="379"/>
      <c r="Q19" s="379"/>
    </row>
    <row r="20" spans="1:17">
      <c r="A20" s="379"/>
      <c r="B20" s="452" t="s">
        <v>372</v>
      </c>
      <c r="C20" s="452"/>
      <c r="D20" s="452"/>
      <c r="E20" s="452"/>
      <c r="F20" s="452"/>
      <c r="G20" s="452"/>
      <c r="H20" s="452"/>
      <c r="I20" s="452"/>
      <c r="J20" s="452"/>
      <c r="K20" s="452"/>
      <c r="L20" s="452"/>
      <c r="M20" s="452"/>
      <c r="N20" s="452"/>
      <c r="O20" s="452"/>
      <c r="P20" s="452"/>
      <c r="Q20" s="452"/>
    </row>
    <row r="21" spans="1:17">
      <c r="A21" s="379"/>
      <c r="B21" s="452"/>
      <c r="C21" s="452"/>
      <c r="D21" s="452"/>
      <c r="E21" s="452"/>
      <c r="F21" s="452"/>
      <c r="G21" s="452"/>
      <c r="H21" s="452"/>
      <c r="I21" s="452"/>
      <c r="J21" s="452"/>
      <c r="K21" s="452"/>
      <c r="L21" s="452"/>
      <c r="M21" s="452"/>
      <c r="N21" s="452"/>
      <c r="O21" s="452"/>
      <c r="P21" s="452"/>
      <c r="Q21" s="452"/>
    </row>
    <row r="22" spans="1:17">
      <c r="A22" s="379"/>
      <c r="B22" s="452"/>
      <c r="C22" s="452"/>
      <c r="D22" s="452"/>
      <c r="E22" s="452"/>
      <c r="F22" s="452"/>
      <c r="G22" s="452"/>
      <c r="H22" s="452"/>
      <c r="I22" s="452"/>
      <c r="J22" s="452"/>
      <c r="K22" s="452"/>
      <c r="L22" s="452"/>
      <c r="M22" s="452"/>
      <c r="N22" s="452"/>
      <c r="O22" s="452"/>
      <c r="P22" s="452"/>
      <c r="Q22" s="452"/>
    </row>
    <row r="23" spans="1:17">
      <c r="A23" s="379"/>
      <c r="B23" s="383"/>
      <c r="C23" s="379"/>
      <c r="D23" s="379"/>
      <c r="E23" s="379"/>
      <c r="F23" s="379"/>
      <c r="G23" s="379"/>
      <c r="H23" s="379"/>
      <c r="I23" s="379"/>
      <c r="J23" s="379"/>
      <c r="K23" s="379"/>
      <c r="L23" s="379"/>
      <c r="M23" s="379"/>
      <c r="N23" s="379"/>
      <c r="O23" s="379"/>
      <c r="P23" s="379"/>
      <c r="Q23" s="379"/>
    </row>
    <row r="24" spans="1:17">
      <c r="A24" s="379"/>
      <c r="B24" s="382" t="s">
        <v>373</v>
      </c>
      <c r="C24" s="379"/>
      <c r="D24" s="379"/>
      <c r="E24" s="379"/>
      <c r="F24" s="379"/>
      <c r="G24" s="379"/>
      <c r="H24" s="379"/>
      <c r="I24" s="379"/>
      <c r="J24" s="379"/>
      <c r="K24" s="379"/>
      <c r="L24" s="379"/>
      <c r="M24" s="379"/>
      <c r="N24" s="379"/>
      <c r="O24" s="379"/>
      <c r="P24" s="379"/>
      <c r="Q24" s="379"/>
    </row>
    <row r="25" spans="1:17">
      <c r="A25" s="379"/>
      <c r="B25" s="383" t="s">
        <v>374</v>
      </c>
      <c r="C25" s="379"/>
      <c r="D25" s="379"/>
      <c r="E25" s="379"/>
      <c r="F25" s="379"/>
      <c r="G25" s="379"/>
      <c r="H25" s="379"/>
      <c r="I25" s="379"/>
      <c r="J25" s="379"/>
      <c r="K25" s="379"/>
      <c r="L25" s="379"/>
      <c r="M25" s="379"/>
      <c r="N25" s="379"/>
      <c r="O25" s="379"/>
      <c r="P25" s="379"/>
      <c r="Q25" s="379"/>
    </row>
    <row r="26" spans="1:17">
      <c r="A26" s="379"/>
      <c r="B26" s="384"/>
      <c r="C26" s="379"/>
      <c r="D26" s="379"/>
      <c r="E26" s="379"/>
      <c r="F26" s="379"/>
      <c r="G26" s="379"/>
      <c r="H26" s="379"/>
      <c r="I26" s="379"/>
      <c r="J26" s="379"/>
      <c r="K26" s="379"/>
      <c r="L26" s="379"/>
      <c r="M26" s="379"/>
      <c r="N26" s="379"/>
      <c r="O26" s="379"/>
      <c r="P26" s="379"/>
      <c r="Q26" s="379"/>
    </row>
    <row r="27" spans="1:17">
      <c r="A27" s="379"/>
      <c r="B27" s="382" t="s">
        <v>375</v>
      </c>
      <c r="C27" s="379"/>
      <c r="D27" s="379"/>
      <c r="E27" s="379"/>
      <c r="F27" s="379"/>
      <c r="G27" s="379"/>
      <c r="H27" s="379"/>
      <c r="I27" s="379"/>
      <c r="J27" s="379"/>
      <c r="K27" s="379"/>
      <c r="L27" s="379"/>
      <c r="M27" s="379"/>
      <c r="N27" s="379"/>
      <c r="O27" s="379"/>
      <c r="P27" s="379"/>
      <c r="Q27" s="379"/>
    </row>
    <row r="28" spans="1:17">
      <c r="A28" s="379"/>
      <c r="B28" s="383" t="s">
        <v>376</v>
      </c>
      <c r="C28" s="379"/>
      <c r="D28" s="379"/>
      <c r="E28" s="379"/>
      <c r="F28" s="379"/>
      <c r="G28" s="379"/>
      <c r="H28" s="379"/>
      <c r="I28" s="379"/>
      <c r="J28" s="379"/>
      <c r="K28" s="379"/>
      <c r="L28" s="379"/>
      <c r="M28" s="379"/>
      <c r="N28" s="379"/>
      <c r="O28" s="379"/>
      <c r="P28" s="379"/>
      <c r="Q28" s="379"/>
    </row>
    <row r="29" spans="1:17">
      <c r="A29" s="379"/>
      <c r="B29" s="381"/>
      <c r="C29" s="379"/>
      <c r="D29" s="379"/>
      <c r="E29" s="379"/>
      <c r="F29" s="379"/>
      <c r="G29" s="379"/>
      <c r="H29" s="379"/>
      <c r="I29" s="379"/>
      <c r="J29" s="379"/>
      <c r="K29" s="379"/>
      <c r="L29" s="379"/>
      <c r="M29" s="379"/>
      <c r="N29" s="379"/>
      <c r="O29" s="379"/>
      <c r="P29" s="379"/>
      <c r="Q29" s="379"/>
    </row>
    <row r="30" spans="1:17">
      <c r="A30" s="379"/>
      <c r="B30" s="379"/>
      <c r="C30" s="379"/>
      <c r="D30" s="379"/>
      <c r="E30" s="379"/>
      <c r="F30" s="379"/>
      <c r="G30" s="379"/>
      <c r="H30" s="379"/>
      <c r="I30" s="379"/>
      <c r="J30" s="379"/>
      <c r="K30" s="379"/>
      <c r="L30" s="379"/>
      <c r="M30" s="379"/>
      <c r="N30" s="379"/>
      <c r="O30" s="379"/>
      <c r="P30" s="379"/>
      <c r="Q30" s="379"/>
    </row>
    <row r="31" spans="1:17">
      <c r="A31" s="379"/>
      <c r="B31" s="379"/>
      <c r="C31" s="379"/>
      <c r="D31" s="379"/>
      <c r="E31" s="379"/>
      <c r="F31" s="379"/>
      <c r="G31" s="379"/>
      <c r="H31" s="379"/>
      <c r="I31" s="379"/>
      <c r="J31" s="379"/>
      <c r="K31" s="379"/>
      <c r="L31" s="379"/>
      <c r="M31" s="379"/>
      <c r="N31" s="379"/>
      <c r="O31" s="379"/>
      <c r="P31" s="379"/>
      <c r="Q31" s="379"/>
    </row>
    <row r="32" spans="1:17">
      <c r="A32" s="379"/>
      <c r="B32" s="379"/>
      <c r="C32" s="379"/>
      <c r="D32" s="379"/>
      <c r="E32" s="379"/>
      <c r="F32" s="379"/>
      <c r="G32" s="379"/>
      <c r="H32" s="379"/>
      <c r="I32" s="379"/>
      <c r="J32" s="379"/>
      <c r="K32" s="379"/>
      <c r="L32" s="379"/>
      <c r="M32" s="379"/>
      <c r="N32" s="379"/>
      <c r="O32" s="379"/>
      <c r="P32" s="379"/>
      <c r="Q32" s="379"/>
    </row>
  </sheetData>
  <mergeCells count="3">
    <mergeCell ref="B8:Q9"/>
    <mergeCell ref="B12:Q14"/>
    <mergeCell ref="B20:Q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Overview</vt:lpstr>
      <vt:lpstr>Assumptions</vt:lpstr>
      <vt:lpstr>Sources </vt:lpstr>
      <vt:lpstr>Notes</vt:lpstr>
      <vt:lpstr>Calculations</vt:lpstr>
      <vt:lpstr>Output Nuclear</vt:lpstr>
      <vt:lpstr>Supporting variables</vt:lpstr>
      <vt:lpstr>Reading guide</vt:lpstr>
      <vt:lpstr>exchange_rate_cec</vt:lpstr>
      <vt:lpstr>exchange_rate_decc</vt:lpstr>
      <vt:lpstr>Exchange_rate_dollar_euro_2011</vt:lpstr>
      <vt:lpstr>exchange_rate_iea_2010</vt:lpstr>
      <vt:lpstr>exchange_rate_iea_nea_2010</vt:lpstr>
      <vt:lpstr>exchange_rate_mit_2009</vt:lpstr>
      <vt:lpstr>full_capacity</vt:lpstr>
      <vt:lpstr>full_load_hours_nuclear_III</vt:lpstr>
      <vt:lpstr>hours_in_year</vt:lpstr>
      <vt:lpstr>kW_to_MW</vt:lpstr>
      <vt:lpstr>MW_to_GW</vt:lpstr>
      <vt:lpstr>Nuclear_capacity</vt:lpstr>
      <vt:lpstr>Overview!OLE_LINK1</vt:lpstr>
    </vt:vector>
  </TitlesOfParts>
  <Company>Quintel Intelligence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Rothengatter</dc:creator>
  <cp:lastModifiedBy>Nick Rothengatter</cp:lastModifiedBy>
  <cp:lastPrinted>2012-01-12T14:51:49Z</cp:lastPrinted>
  <dcterms:created xsi:type="dcterms:W3CDTF">2011-10-26T09:05:09Z</dcterms:created>
  <dcterms:modified xsi:type="dcterms:W3CDTF">2012-03-09T10:57:14Z</dcterms:modified>
</cp:coreProperties>
</file>